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otes &amp; reference list" sheetId="1" r:id="rId1"/>
    <sheet name="proxy" sheetId="2" r:id="rId2"/>
  </sheets>
  <definedNames/>
  <calcPr fullCalcOnLoad="1"/>
</workbook>
</file>

<file path=xl/sharedStrings.xml><?xml version="1.0" encoding="utf-8"?>
<sst xmlns="http://schemas.openxmlformats.org/spreadsheetml/2006/main" count="161" uniqueCount="112">
  <si>
    <t>Cerling, 1992</t>
  </si>
  <si>
    <t>Cerling, 1991</t>
  </si>
  <si>
    <t>Platt, 1989</t>
  </si>
  <si>
    <t>Lee, 1999</t>
  </si>
  <si>
    <t>Koch et al., 1992</t>
  </si>
  <si>
    <t>Muchez et al., 1993</t>
  </si>
  <si>
    <t>Ekart et al., 1999</t>
  </si>
  <si>
    <t>Stott, 1992</t>
  </si>
  <si>
    <t>McElwain, 1998</t>
  </si>
  <si>
    <t>Royer et al., 2001</t>
  </si>
  <si>
    <t>Beerling et al., 2002</t>
  </si>
  <si>
    <t>Kürschner et al., 2001</t>
  </si>
  <si>
    <t>Reference</t>
  </si>
  <si>
    <t xml:space="preserve"> </t>
  </si>
  <si>
    <t>Robinson et al., 2002</t>
  </si>
  <si>
    <t>Nordt et al., 2002</t>
  </si>
  <si>
    <t>Beerling, 2002</t>
  </si>
  <si>
    <t>Tanner et al., 2001</t>
  </si>
  <si>
    <t>Greenwood et al., 2003</t>
  </si>
  <si>
    <t>Age</t>
  </si>
  <si>
    <t>(Ma)</t>
  </si>
  <si>
    <t>(ppm)</t>
  </si>
  <si>
    <t>Suchecky et al., 1988</t>
  </si>
  <si>
    <t>Mora et al., 1996</t>
  </si>
  <si>
    <t>Andrews et al., 1995</t>
  </si>
  <si>
    <t>McElwain et al., 1999</t>
  </si>
  <si>
    <t>Sinha &amp; Stott, 1994</t>
  </si>
  <si>
    <t>Yapp &amp; Poths, 1996</t>
  </si>
  <si>
    <t>Lee &amp; Hisada, 1999</t>
  </si>
  <si>
    <t>Freeman &amp; Hayes, 1992</t>
  </si>
  <si>
    <t>Royer, 2003</t>
  </si>
  <si>
    <t>Notes</t>
  </si>
  <si>
    <t>Reference list</t>
  </si>
  <si>
    <t>Andrews, J.E., Tandon, S.K., and Dennis, P.F., 1995, Concentration of carbon dioxide in the Late Cretaceous atmosphere: Journal of the Geological Society, London, v. 152, p. 1-3.</t>
  </si>
  <si>
    <t>Beerling, D.J., and Royer, D.L., 2002, Fossil plants as indicators of the Phanerozoic global carbon cycle: Annual Review of Earth and Planetary Sciences, v. 30, p. 527-556.</t>
  </si>
  <si>
    <t>Cerling, T.E., 1991, Carbon dioxide in the atmosphere: Evidence from Cenozoic and Mesozoic paleosols: American Journal of Science, v. 291, p. 377-400.</t>
  </si>
  <si>
    <t>Ekart, D.D., Cerling, T.E., Montañez, I.P., and Tabor, N.J., 1999, A 400 million year carbon isotope record of pedogenic carbonate: implications for paleoatmospheric carbon dioxide: American Journal of Science, v. 299, p. 805-827.</t>
  </si>
  <si>
    <t>Koch, P.L., Zachos, J.C., and Gingerich, P.D., 1992, Correlation between isotope records in marine and continental carbon reservoirs near the Palaeocene/Eocene boundary: Nature, v. 358, p. 319-322.</t>
  </si>
  <si>
    <t>Lee, Y.I., 1999, Stable isotopic composition of calcic paleosols of the Early Cretaceous Hasandong Formation, southeastern Korea: Palaeogeography, Palaeoclimatology, Palaeoecology, v. 150, p. 123-133.</t>
  </si>
  <si>
    <t>Lee, Y.I., and Hisada, K., 1999, Stable isotopic composition of pedogenic carbonates of the Early Cretaceous Shimonoseki Subgroup, western Honshu, Japan: Palaeogeography, Palaeoclimatology, Palaeoecology, v. 153, p. 127-138.</t>
  </si>
  <si>
    <t>McElwain, J.C., Beerling, D.J., and Woodward, F.I., 1999, Fossil plants and global warming at the Triassic-Jurassic boundary: Science, v. 285, p. 1386-1390.</t>
  </si>
  <si>
    <t>Pagani, M., Arthur, M.A., and Freeman, K.H., 1999a, Miocene evolution of atmospheric carbon dioxide: Paleoceanography, v. 14, p. 273-292.</t>
  </si>
  <si>
    <t xml:space="preserve">            Pearson, P.N., and Palmer, M.R., 2000, Atmospheric carbon dioxide concentrations over the past 60 million years: Nature, v. 406, p. 695-699.</t>
  </si>
  <si>
    <t>Platt, N.H., 1989, Lacustrine carbonates and pedogenesis: sedimentology and origin of palustrine deposits from the Early Cretaceous Rupelo Formation, W. Cameros Basin, N. Spain: Sedimentology, v. 36, p. 665-684.</t>
  </si>
  <si>
    <t>Retallack, G.J., 2001, A 300-million-year record of atmospheric carbon dioxide from fossil plant cuticles: Nature, v. 411, p. 287-290.</t>
  </si>
  <si>
    <t>Suchecky, R.K., Hubert, J.F., and Birney de Wit, C.C., 1988, Isotopic imprint of climate and hydrogeochemistry on terrestrial strata of the Triassic-Jurassic Hartford and Fundy Rift Basins: Journal of Sedimentary Petrology, v. 58, p. 801-811.</t>
  </si>
  <si>
    <t>van der Burgh, J., Visscher, H., Dilcher, D.L., and Kürschner, W.M., 1993, Paleoatmospheric signatures in Neogene fossil leaves: Science, v. 260, p. 1788-1790.</t>
  </si>
  <si>
    <r>
      <t>4. Many individual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estimates are based on multiple measurements of the same material. Consult original literature for details.</t>
    </r>
  </si>
  <si>
    <r>
      <t>Beerling, D.J., 2002, Low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levels during the Permo-Carboniferous glaciation inferred from fossil lycopsids: Proceedings of the National Academy of Sciences, USA, v. 99, p. 12567-12571.</t>
    </r>
  </si>
  <si>
    <r>
      <t xml:space="preserve">Beerling, D.J., Lomax, B.H., Royer, D.L., Upchurch, G.R., and Kump, L.R., 2002, An atmospheric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reconstruction across the Cretaceous-Tertiary boundary from leaf megafossils: Proceedings of the National Academy of Sciences, USA, v. 99, p. 7836-7840.</t>
    </r>
  </si>
  <si>
    <r>
      <t>—, 1992, Use of carbon isotopes in paleosols as an indicator of the P(CO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of the paleoatmosphere: Global Biogeochemical Cycles, v. 6, p. 307-314.</t>
    </r>
  </si>
  <si>
    <r>
      <t xml:space="preserve">Demicco, R.V., Lowenstein, T.K., and Hardie, L.A., 2003, Atmospheric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since 60 Ma from records of seawater pH, calcium, and primary carbonate mineralogy: Geology, v. 31, p. 793-796.</t>
    </r>
  </si>
  <si>
    <r>
      <t>Freeman, K.H., and Hayes, J.M., 1992, Fractionation of carbon isotopes by phytoplankton and estimates of ancient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levels: Global Biogeochemical Cycles, v. 6, p. 185-198.</t>
    </r>
  </si>
  <si>
    <r>
      <t>Ghosh, P., Ghosh, P., and Bhattacharya, S.K., 2001,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levels in the Late Palaeozoic and Mesozoic atmosphere from soil carbonate and organic matter, Satpura basin, Central India: Palaeogeography, Palaeoclimatology, Palaeoecology, v. 170, p. 219-236.</t>
    </r>
  </si>
  <si>
    <r>
      <t>Kürschner, W.M., 1996, Leaf stomata as biosensors of paleoatmospheric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levels: LPP Contributions Series, v. 5, p. 1-153.</t>
    </r>
  </si>
  <si>
    <r>
      <t>McElwain, J.C., 1998, Do fossil plants signal palaeoatmospheric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concentration in the geological past?: Philosophical Transactions of the Royal Society London, v. B353, p. 83-96.</t>
    </r>
  </si>
  <si>
    <r>
      <t>Muchez, P., Peeters, C., Keppens, E., and Viaene, W.A., 1993, Stable isotopic composition of paleosols in the Lower Visan of eastern Belgium: evidence of evaporation and soil--gas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: Chemical Geology, v. 106, p. 389-396.</t>
    </r>
  </si>
  <si>
    <r>
      <t>Mora, C.I., Driese, S.G., and Colarusso, L.A., 1996, Middle and Late Paleozoic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levels from soil carbonate and organic matter: Science, v. 271, p. 1105-1107.</t>
    </r>
  </si>
  <si>
    <r>
      <t>Nordt, L., Atchley, S., and Dworkin, S.I., 2002, Paleosol barometer indicates extreme fluctuations in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across the Cretaceous-Tertiary boundary: Geology, v. 30, p. 703-706.</t>
    </r>
  </si>
  <si>
    <r>
      <t>Pagani, M., Freeman, K.H., and Arthur, M.A., 1999b, Late Miocene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concentrations and the expansion of C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grasses: Science, v. 285, p. 876-879.</t>
    </r>
  </si>
  <si>
    <r>
      <t>Royer, D.L., Wing, S.L., Beerling, D.J., Jolley, D.W., Koch, P.L., Hickey, L.J., and Berner, R.A., 2001, Paleobotanical evidence for near present-day levels of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during part of the Tertiary: Science, v. 292, p. 2310-2313.</t>
    </r>
  </si>
  <si>
    <r>
      <t>Sinha, A., and Stott, L.D., 1994, New atmospheric pCO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estimates from paleosols during the late Paleocene/early Eocene global warming interval: Global and Planetary Change, v. 9, p. 297-307.</t>
    </r>
  </si>
  <si>
    <r>
      <t>Stott, L.D., 1992, Higher temperatures and lower oceanic pCO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:  A climate enigma at the end of the Paleocene Epoch: Paleoceanography, v. 7, p. 395-404.</t>
    </r>
  </si>
  <si>
    <r>
      <t>Tanner, L.H., Hubert, J.F., Coffey, B.P., and McInerney, D.P., 2001, Stability of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levels across the Triassic/Jurassic boundary: Nature, v. 411, p. 675-677.</t>
    </r>
  </si>
  <si>
    <r>
      <t>Yapp, C.J., and Poths, H., 1996, Carbon isotopes in continental weathering environments and variations in ancient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pressure: Earth and Planetary Science Letters, v. 137, p. 71-82.</t>
    </r>
  </si>
  <si>
    <t>Beerling &amp; Royer, 2002</t>
  </si>
  <si>
    <t>Retallack, 2001</t>
  </si>
  <si>
    <t>Driese et al., 2000</t>
  </si>
  <si>
    <r>
      <t>MARINE BORON (</t>
    </r>
    <r>
      <rPr>
        <b/>
        <sz val="10"/>
        <color indexed="10"/>
        <rFont val="Symbol"/>
        <family val="1"/>
      </rPr>
      <t>d</t>
    </r>
    <r>
      <rPr>
        <b/>
        <vertAlign val="superscript"/>
        <sz val="10"/>
        <color indexed="10"/>
        <rFont val="Arial"/>
        <family val="2"/>
      </rPr>
      <t>11</t>
    </r>
    <r>
      <rPr>
        <b/>
        <sz val="10"/>
        <color indexed="10"/>
        <rFont val="Arial"/>
        <family val="2"/>
      </rPr>
      <t xml:space="preserve">B)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= 35)</t>
    </r>
  </si>
  <si>
    <r>
      <t>CO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</si>
  <si>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low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</si>
  <si>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high</t>
    </r>
  </si>
  <si>
    <r>
      <t>Van der Burgh et al., 1993</t>
    </r>
  </si>
  <si>
    <r>
      <t>Demicco et al., 2003</t>
    </r>
  </si>
  <si>
    <r>
      <t xml:space="preserve">     &amp;</t>
    </r>
    <r>
      <rPr>
        <sz val="10"/>
        <color indexed="12"/>
        <rFont val="Arial"/>
        <family val="2"/>
      </rPr>
      <t xml:space="preserve"> Kürschner et al., 1996</t>
    </r>
  </si>
  <si>
    <r>
      <t>Driese, S.G., Mora, C.I., and Elick, J.M., 2000, The paleosol record of increasing plant diversity and depth of rooting and changes in atmospheric pCO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in the Siluro-Devonian: </t>
    </r>
    <r>
      <rPr>
        <i/>
        <sz val="12"/>
        <rFont val="Times New Roman"/>
        <family val="1"/>
      </rPr>
      <t>in</t>
    </r>
    <r>
      <rPr>
        <sz val="12"/>
        <rFont val="Times New Roman"/>
        <family val="1"/>
      </rPr>
      <t xml:space="preserve"> White, R.D., ed., Phanerozoic Terrestrial Ecosystems: New Haven, The Paleontological Society Special Publication 6, p. 47-61.</t>
    </r>
  </si>
  <si>
    <t>Ghosh, P., Bhattacharya, S.K., and Jani, R.A., 1995, Palaeoclimate and palaeovegetation in central India during the Upper Cretaceous based on stable isotope composition of the palaeosol carbonates: Palaeogeography, Palaeoclimatology, Palaeoecology, v. 114, p. 285-296.</t>
  </si>
  <si>
    <r>
      <t xml:space="preserve">Greenwood, D.R., Scarr, M.J., and Christophel, D.C., 2003, Leaf stomatal frequency in the Australian tropical rainforest tree </t>
    </r>
    <r>
      <rPr>
        <i/>
        <sz val="12"/>
        <rFont val="Times New Roman"/>
        <family val="1"/>
      </rPr>
      <t>Neolitsea dealbata</t>
    </r>
    <r>
      <rPr>
        <sz val="12"/>
        <rFont val="Times New Roman"/>
        <family val="1"/>
      </rPr>
      <t xml:space="preserve"> (Lauraceae) as a proxy measure of atmospheric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: Palaeogeography, Palaeoclimatology, Palaeoecology, v. 196, p. 375-393.</t>
    </r>
  </si>
  <si>
    <r>
      <t>Kürschner, W.M., Wagner, F., Dilcher, D.L., and Visscher, H., 2001, Using fossil leaves for the reconstruction of Cenozoic paleoatmospheric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concentrations, </t>
    </r>
    <r>
      <rPr>
        <i/>
        <sz val="12"/>
        <rFont val="Times New Roman"/>
        <family val="1"/>
      </rPr>
      <t>in</t>
    </r>
    <r>
      <rPr>
        <sz val="12"/>
        <rFont val="Times New Roman"/>
        <family val="1"/>
      </rPr>
      <t xml:space="preserve"> Gerhard, L.C., Harrison, W.E., and Hanson, B.M., eds., Geological Perspectives of Global Climate Change: APPG Studies in Geology 47, Tulsa, The American Association of Petroleum Geologists, p. 169-189.</t>
    </r>
  </si>
  <si>
    <r>
      <t xml:space="preserve">Robinson, S.A., Andrews, J.E., Hesselbo, S.P., Radley, J.D., Dennis, P.F., Harding, I.C., and Allen, P., 2002, Atmospheric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and depositional environment from stable-isotope geochemistry of calcrete nodules (Barremian, Lower Cretaceous, Wealden Beds, England): Journal of the Geological Society, London, v. 159, p. 215-224.</t>
    </r>
  </si>
  <si>
    <r>
      <t>Royer, D.L., 2003, Estimating latest Cretaceous and Tertiary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concentration from stomatal indices, </t>
    </r>
    <r>
      <rPr>
        <i/>
        <sz val="12"/>
        <rFont val="Times New Roman"/>
        <family val="1"/>
      </rPr>
      <t>in</t>
    </r>
    <r>
      <rPr>
        <sz val="12"/>
        <rFont val="Times New Roman"/>
        <family val="1"/>
      </rPr>
      <t xml:space="preserve"> Wing, S.L., Gingerich, P.D., Schmitz, B., and Thomas, E., eds., Causes and Consequences of Globally Warm Climates in the Early Paleogene: Boulder, Colorado, Geological Society of America Special Paper 369, p. 79-93.</t>
    </r>
  </si>
  <si>
    <t>Nordt et al., 2003</t>
  </si>
  <si>
    <t>—, 2003, Terrestrial evidence for two greenhouse events in the latest Cretaceous: GSA Today, v. 13(12), p. 4-9.</t>
  </si>
  <si>
    <t>Tabor et al., 2004</t>
  </si>
  <si>
    <t>Yapp, 2004</t>
  </si>
  <si>
    <t>1. Ekart et al. (1999) data: original sources used when possible; some data from the Permo-Carboniferous have been supplanted by data from Tabor et al. (2004) and Montañez &amp; Tabor (unpublished data).</t>
  </si>
  <si>
    <t>old</t>
  </si>
  <si>
    <r>
      <t>Ghosh, P., Bhattacharya, S.K., and Ghosh, P., 2005,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during the Late Paleozoic and Mesozoic: Estimates from Indian soils, </t>
    </r>
    <r>
      <rPr>
        <i/>
        <sz val="12"/>
        <rFont val="Times New Roman"/>
        <family val="1"/>
      </rPr>
      <t>in</t>
    </r>
    <r>
      <rPr>
        <sz val="12"/>
        <rFont val="Times New Roman"/>
        <family val="1"/>
      </rPr>
      <t xml:space="preserve"> Ehleringer, J.R., Cerling, T.E., and Dearing, M.D., eds., A History of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and Its Effects on Plants, Animals, and Ecosystems: New York, Springer, p. 8-34.</t>
    </r>
  </si>
  <si>
    <r>
      <t>LIVERWORTS (</t>
    </r>
    <r>
      <rPr>
        <b/>
        <sz val="10"/>
        <color indexed="10"/>
        <rFont val="Symbol"/>
        <family val="1"/>
      </rPr>
      <t>d</t>
    </r>
    <r>
      <rPr>
        <b/>
        <vertAlign val="superscript"/>
        <sz val="10"/>
        <color indexed="10"/>
        <rFont val="Arial"/>
        <family val="2"/>
      </rPr>
      <t>13</t>
    </r>
    <r>
      <rPr>
        <b/>
        <sz val="10"/>
        <color indexed="10"/>
        <rFont val="Arial"/>
        <family val="2"/>
      </rPr>
      <t xml:space="preserve">C)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= 4)</t>
    </r>
  </si>
  <si>
    <t>McElwain et al., 2005</t>
  </si>
  <si>
    <t>McElwain, J.C., Wade-Murphy, J., and Hesselbo, S.P., 2005, Changes in carbon dioxide during an oceanic anoxic event linked to intrusion into Gondwana coals: Nature, v. 435, p. 479-482.</t>
  </si>
  <si>
    <t>Gradstein, F.M., Ogg, J.G., and Smith, A.G., eds., 2004, A Geologic Time Scale 2004: Cambridge, Cambridge University Press.</t>
  </si>
  <si>
    <t>5. All dates are calibrated to the timescale of Gradstein et al. (2004).</t>
  </si>
  <si>
    <t>3. Demicco et al. (2003) data: supplants the estimates of Pearson &amp; Palmer (2000).</t>
  </si>
  <si>
    <r>
      <t>STOMATAL INDICES/RATIOS</t>
    </r>
    <r>
      <rPr>
        <b/>
        <sz val="10"/>
        <color indexed="8"/>
        <rFont val="Arial"/>
        <family val="2"/>
      </rPr>
      <t xml:space="preserve"> (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= 129)</t>
    </r>
  </si>
  <si>
    <r>
      <t xml:space="preserve">Roth et al., 2003 </t>
    </r>
    <r>
      <rPr>
        <i/>
        <sz val="10"/>
        <color indexed="8"/>
        <rFont val="Arial"/>
        <family val="2"/>
      </rPr>
      <t>(modified technique)</t>
    </r>
  </si>
  <si>
    <t>young</t>
  </si>
  <si>
    <t>Royer &amp; McElwain, unpublished data</t>
  </si>
  <si>
    <r>
      <t xml:space="preserve">   Tabor, N.J., Yapp, C.J., and Montañez, I.P., 2004, Goethite, calcite and organic matter from Permian and Triassic soils: Carbon isotopes and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concentrations: Geochimica et Cosmochimica Acta, v. 68, p. 1503-1517.</t>
    </r>
  </si>
  <si>
    <r>
      <t>Yapp, C.J., 2004, Fe(CO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)OH in goethite from a mid-latitude North American Oxisol: Estimate of atmospheric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concentration in the Early Eocene "climatic optimum": Geochimica et Cosmochimica Acta, v. 68, p. 935-947.</t>
    </r>
  </si>
  <si>
    <t>Pagani, M., Zachos, J.C., Freeman, K.H., Tipple, B., and Bohaty, S., 2005, Marked decline in atmospheric carbon dioxide concentrations during the Paleogene: Science, v. 309, p. 600-603.</t>
  </si>
  <si>
    <r>
      <t>PHYTOPLANKTON/(FORAMS) (</t>
    </r>
    <r>
      <rPr>
        <b/>
        <sz val="10"/>
        <color indexed="10"/>
        <rFont val="Symbol"/>
        <family val="1"/>
      </rPr>
      <t>d</t>
    </r>
    <r>
      <rPr>
        <b/>
        <vertAlign val="superscript"/>
        <sz val="10"/>
        <color indexed="10"/>
        <rFont val="Arial"/>
        <family val="2"/>
      </rPr>
      <t>13</t>
    </r>
    <r>
      <rPr>
        <b/>
        <sz val="10"/>
        <color indexed="10"/>
        <rFont val="Arial"/>
        <family val="2"/>
      </rPr>
      <t>C)</t>
    </r>
    <r>
      <rPr>
        <b/>
        <sz val="10"/>
        <color indexed="8"/>
        <rFont val="Arial"/>
        <family val="2"/>
      </rPr>
      <t xml:space="preserve"> (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= 184)</t>
    </r>
  </si>
  <si>
    <t>Pagani et al., 2005 (and 1999a, 1999b)</t>
  </si>
  <si>
    <t>Ghosh et al., 2005 (and 1995, 2001)</t>
  </si>
  <si>
    <t>Haworth et al., 2005</t>
  </si>
  <si>
    <r>
      <t xml:space="preserve">Haworth, M., Hesselbo, S.P., McElwain, J.C., and Robinson, S.A., 2005, Mid Cretaceous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based on stomata of the extinct conifer </t>
    </r>
    <r>
      <rPr>
        <i/>
        <sz val="12"/>
        <rFont val="Times New Roman"/>
        <family val="1"/>
      </rPr>
      <t>Pseudofrenelopsis</t>
    </r>
    <r>
      <rPr>
        <sz val="12"/>
        <rFont val="Times New Roman"/>
        <family val="1"/>
      </rPr>
      <t>: Geology, v. 33, p. 749-752.</t>
    </r>
  </si>
  <si>
    <r>
      <t>PALEOSOLS (</t>
    </r>
    <r>
      <rPr>
        <b/>
        <sz val="10"/>
        <color indexed="10"/>
        <rFont val="Symbol"/>
        <family val="1"/>
      </rPr>
      <t>d</t>
    </r>
    <r>
      <rPr>
        <b/>
        <vertAlign val="superscript"/>
        <sz val="10"/>
        <color indexed="10"/>
        <rFont val="Arial"/>
        <family val="2"/>
      </rPr>
      <t>13</t>
    </r>
    <r>
      <rPr>
        <b/>
        <sz val="10"/>
        <color indexed="10"/>
        <rFont val="Arial"/>
        <family val="2"/>
      </rPr>
      <t>C)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= 138)</t>
    </r>
  </si>
  <si>
    <t>Cox et al., 2001</t>
  </si>
  <si>
    <t>Cox, J.E., Railsback, L.B., and Gordon, E.A., 2001, Evidence from Catskill pedogenic carbonates for a rapid large Devonian decrease in atmospheric carbon dioxide concentrations: Northeastern Geology and Environmental Sciences, v. 23, p. 91-102.</t>
  </si>
  <si>
    <t>2. Retallack (2001) and Beerling et al. (2002) data: only used data associated with &gt;4 cuticle fragments (see Royer [2003] for details).</t>
  </si>
  <si>
    <t>Fletcher et al., 2005</t>
  </si>
  <si>
    <t>Fletcher, B.J., Beerling, D.J., Brentnall, S.J., and Royer, D.L., 2005, Fossil bryophytes as recorders of ancient CO2 levels: Experimental evidence and a Cretaceous case study: Global Biogeochemical Cycles, v. 19, GB3012, doi:10.1029/2005GB002495.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</si>
</sst>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"/>
  </numFmts>
  <fonts count="21">
    <font>
      <sz val="10"/>
      <name val="Helvetic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Symbol"/>
      <family val="1"/>
    </font>
    <font>
      <sz val="10"/>
      <color indexed="8"/>
      <name val="Arial"/>
      <family val="2"/>
    </font>
    <font>
      <sz val="10"/>
      <name val="Geneva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bscript"/>
      <sz val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21" applyFont="1">
      <alignment/>
      <protection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3" fillId="2" borderId="0" xfId="21" applyFont="1" applyFill="1">
      <alignment/>
      <protection/>
    </xf>
    <xf numFmtId="0" fontId="1" fillId="2" borderId="0" xfId="21" applyFont="1" applyFill="1">
      <alignment/>
      <protection/>
    </xf>
    <xf numFmtId="0" fontId="1" fillId="0" borderId="0" xfId="21" applyFont="1" applyFill="1">
      <alignment/>
      <protection/>
    </xf>
    <xf numFmtId="0" fontId="14" fillId="2" borderId="0" xfId="21" applyFont="1" applyFill="1" applyAlignment="1">
      <alignment horizontal="center"/>
      <protection/>
    </xf>
    <xf numFmtId="0" fontId="14" fillId="2" borderId="0" xfId="23" applyFont="1" applyFill="1" applyAlignment="1">
      <alignment horizontal="center"/>
      <protection/>
    </xf>
    <xf numFmtId="0" fontId="1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 horizontal="center"/>
      <protection/>
    </xf>
    <xf numFmtId="0" fontId="19" fillId="0" borderId="0" xfId="23" applyFont="1" applyAlignment="1">
      <alignment/>
      <protection/>
    </xf>
    <xf numFmtId="1" fontId="1" fillId="0" borderId="0" xfId="23" applyNumberFormat="1" applyFont="1" applyAlignment="1">
      <alignment/>
      <protection/>
    </xf>
    <xf numFmtId="1" fontId="1" fillId="0" borderId="0" xfId="23" applyNumberFormat="1" applyFont="1" applyFill="1" applyAlignment="1">
      <alignment/>
      <protection/>
    </xf>
    <xf numFmtId="1" fontId="1" fillId="0" borderId="0" xfId="21" applyNumberFormat="1" applyFont="1">
      <alignment/>
      <protection/>
    </xf>
    <xf numFmtId="1" fontId="19" fillId="0" borderId="0" xfId="23" applyNumberFormat="1" applyFont="1" applyAlignment="1">
      <alignment/>
      <protection/>
    </xf>
    <xf numFmtId="164" fontId="1" fillId="0" borderId="0" xfId="23" applyNumberFormat="1" applyFont="1" applyAlignment="1" quotePrefix="1">
      <alignment horizontal="right"/>
      <protection/>
    </xf>
    <xf numFmtId="1" fontId="1" fillId="0" borderId="0" xfId="23" applyNumberFormat="1" applyFont="1" applyAlignment="1" quotePrefix="1">
      <alignment horizontal="right"/>
      <protection/>
    </xf>
    <xf numFmtId="1" fontId="19" fillId="0" borderId="0" xfId="21" applyNumberFormat="1" applyFont="1">
      <alignment/>
      <protection/>
    </xf>
    <xf numFmtId="164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0" fontId="19" fillId="0" borderId="0" xfId="21" applyFont="1">
      <alignment/>
      <protection/>
    </xf>
    <xf numFmtId="1" fontId="5" fillId="0" borderId="0" xfId="23" applyNumberFormat="1" applyFont="1" applyAlignment="1">
      <alignment/>
      <protection/>
    </xf>
    <xf numFmtId="164" fontId="1" fillId="0" borderId="0" xfId="23" applyNumberFormat="1" applyFont="1" applyAlignment="1">
      <alignment/>
      <protection/>
    </xf>
    <xf numFmtId="1" fontId="1" fillId="0" borderId="0" xfId="23" applyNumberFormat="1" applyFont="1">
      <alignment/>
      <protection/>
    </xf>
    <xf numFmtId="1" fontId="1" fillId="0" borderId="0" xfId="23" applyNumberFormat="1" applyFont="1" applyFill="1">
      <alignment/>
      <protection/>
    </xf>
    <xf numFmtId="1" fontId="1" fillId="0" borderId="0" xfId="23" applyNumberFormat="1" applyFont="1" applyAlignment="1">
      <alignment horizontal="right"/>
      <protection/>
    </xf>
    <xf numFmtId="1" fontId="1" fillId="0" borderId="0" xfId="21" applyNumberFormat="1" applyFont="1" applyAlignment="1">
      <alignment horizontal="right"/>
      <protection/>
    </xf>
    <xf numFmtId="1" fontId="1" fillId="0" borderId="0" xfId="21" applyNumberFormat="1" applyFont="1" applyAlignment="1">
      <alignment/>
      <protection/>
    </xf>
    <xf numFmtId="1" fontId="1" fillId="0" borderId="0" xfId="23" applyNumberFormat="1" applyFont="1" applyFill="1" applyBorder="1" applyAlignment="1">
      <alignment/>
      <protection/>
    </xf>
    <xf numFmtId="0" fontId="19" fillId="0" borderId="0" xfId="23" applyFont="1" applyAlignment="1">
      <alignment horizontal="left"/>
      <protection/>
    </xf>
    <xf numFmtId="1" fontId="5" fillId="0" borderId="0" xfId="21" applyNumberFormat="1" applyFont="1">
      <alignment/>
      <protection/>
    </xf>
    <xf numFmtId="1" fontId="5" fillId="0" borderId="0" xfId="23" applyNumberFormat="1" applyFont="1" applyBorder="1" applyAlignment="1">
      <alignment/>
      <protection/>
    </xf>
    <xf numFmtId="1" fontId="1" fillId="0" borderId="0" xfId="22" applyNumberFormat="1" applyFont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indent="3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4" fillId="2" borderId="0" xfId="21" applyFont="1" applyFill="1">
      <alignment/>
      <protection/>
    </xf>
    <xf numFmtId="0" fontId="19" fillId="0" borderId="0" xfId="23" applyFont="1" applyFill="1" applyAlignment="1">
      <alignment/>
      <protection/>
    </xf>
    <xf numFmtId="0" fontId="19" fillId="0" borderId="0" xfId="21" applyFont="1" applyFill="1">
      <alignment/>
      <protection/>
    </xf>
    <xf numFmtId="164" fontId="5" fillId="0" borderId="0" xfId="21" applyNumberFormat="1" applyFont="1">
      <alignment/>
      <protection/>
    </xf>
    <xf numFmtId="0" fontId="1" fillId="0" borderId="0" xfId="21" applyFont="1" applyAlignment="1">
      <alignment/>
      <protection/>
    </xf>
    <xf numFmtId="0" fontId="1" fillId="0" borderId="0" xfId="0" applyFont="1" applyAlignment="1">
      <alignment/>
    </xf>
    <xf numFmtId="0" fontId="1" fillId="0" borderId="0" xfId="22" applyFont="1" applyAlignment="1">
      <alignment/>
      <protection/>
    </xf>
    <xf numFmtId="2" fontId="1" fillId="0" borderId="0" xfId="21" applyNumberFormat="1" applyFont="1">
      <alignment/>
      <protection/>
    </xf>
    <xf numFmtId="165" fontId="1" fillId="0" borderId="0" xfId="21" applyNumberFormat="1" applyFont="1">
      <alignment/>
      <protection/>
    </xf>
    <xf numFmtId="165" fontId="19" fillId="0" borderId="0" xfId="21" applyNumberFormat="1" applyFont="1">
      <alignment/>
      <protection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1" fillId="0" borderId="0" xfId="21" applyNumberFormat="1" applyFont="1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2 proxy data &amp; documentation" xfId="21"/>
    <cellStyle name="Normal_pCO2 by formation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1" ht="15.75">
      <c r="A1" s="2" t="s">
        <v>31</v>
      </c>
    </row>
    <row r="2" spans="1:3" ht="15.75">
      <c r="A2" s="4" t="s">
        <v>85</v>
      </c>
      <c r="B2" s="4"/>
      <c r="C2" s="4"/>
    </row>
    <row r="3" spans="1:3" ht="15.75">
      <c r="A3" s="4" t="s">
        <v>109</v>
      </c>
      <c r="B3" s="4"/>
      <c r="C3" s="4"/>
    </row>
    <row r="4" spans="1:3" ht="15.75">
      <c r="A4" s="4" t="s">
        <v>93</v>
      </c>
      <c r="B4" s="4"/>
      <c r="C4" s="4"/>
    </row>
    <row r="5" spans="1:3" ht="18.75">
      <c r="A5" s="4" t="s">
        <v>47</v>
      </c>
      <c r="B5" s="4"/>
      <c r="C5" s="4"/>
    </row>
    <row r="6" spans="1:3" ht="15.75">
      <c r="A6" s="4" t="s">
        <v>92</v>
      </c>
      <c r="B6" s="4"/>
      <c r="C6" s="4"/>
    </row>
    <row r="7" spans="1:3" ht="15.75">
      <c r="A7" s="4"/>
      <c r="B7" s="4"/>
      <c r="C7" s="4"/>
    </row>
    <row r="8" spans="1:3" ht="15.75">
      <c r="A8" s="35" t="s">
        <v>32</v>
      </c>
      <c r="B8" s="36"/>
      <c r="C8" s="36"/>
    </row>
    <row r="9" ht="15.75">
      <c r="A9" s="37" t="s">
        <v>33</v>
      </c>
    </row>
    <row r="10" ht="18.75">
      <c r="A10" s="37" t="s">
        <v>48</v>
      </c>
    </row>
    <row r="11" ht="18.75">
      <c r="A11" s="37" t="s">
        <v>49</v>
      </c>
    </row>
    <row r="12" ht="15.75">
      <c r="A12" s="37" t="s">
        <v>34</v>
      </c>
    </row>
    <row r="13" ht="15.75">
      <c r="A13" s="37" t="s">
        <v>35</v>
      </c>
    </row>
    <row r="14" ht="18.75">
      <c r="A14" s="37" t="s">
        <v>50</v>
      </c>
    </row>
    <row r="15" ht="15.75">
      <c r="A15" s="37" t="s">
        <v>108</v>
      </c>
    </row>
    <row r="16" ht="18.75">
      <c r="A16" s="37" t="s">
        <v>51</v>
      </c>
    </row>
    <row r="17" ht="18.75">
      <c r="A17" s="37" t="s">
        <v>75</v>
      </c>
    </row>
    <row r="18" ht="15.75">
      <c r="A18" s="37" t="s">
        <v>36</v>
      </c>
    </row>
    <row r="19" ht="15.75">
      <c r="A19" s="37" t="s">
        <v>111</v>
      </c>
    </row>
    <row r="20" ht="18.75">
      <c r="A20" s="37" t="s">
        <v>52</v>
      </c>
    </row>
    <row r="21" ht="15.75">
      <c r="A21" s="37" t="s">
        <v>76</v>
      </c>
    </row>
    <row r="22" ht="18.75">
      <c r="A22" s="37" t="s">
        <v>53</v>
      </c>
    </row>
    <row r="23" ht="18.75">
      <c r="A23" s="37" t="s">
        <v>87</v>
      </c>
    </row>
    <row r="24" ht="15.75">
      <c r="A24" s="37" t="s">
        <v>91</v>
      </c>
    </row>
    <row r="25" ht="18.75">
      <c r="A25" s="37" t="s">
        <v>77</v>
      </c>
    </row>
    <row r="26" ht="18.75">
      <c r="A26" s="37" t="s">
        <v>105</v>
      </c>
    </row>
    <row r="27" ht="15.75">
      <c r="A27" s="37" t="s">
        <v>37</v>
      </c>
    </row>
    <row r="28" ht="18.75">
      <c r="A28" s="37" t="s">
        <v>54</v>
      </c>
    </row>
    <row r="29" ht="18.75">
      <c r="A29" s="37" t="s">
        <v>78</v>
      </c>
    </row>
    <row r="30" ht="15.75">
      <c r="A30" s="37" t="s">
        <v>38</v>
      </c>
    </row>
    <row r="31" ht="15.75">
      <c r="A31" s="37" t="s">
        <v>39</v>
      </c>
    </row>
    <row r="32" ht="18.75">
      <c r="A32" s="37" t="s">
        <v>55</v>
      </c>
    </row>
    <row r="33" ht="15.75">
      <c r="A33" s="37" t="s">
        <v>40</v>
      </c>
    </row>
    <row r="34" ht="15.75">
      <c r="A34" s="37" t="s">
        <v>90</v>
      </c>
    </row>
    <row r="35" ht="18.75">
      <c r="A35" s="37" t="s">
        <v>56</v>
      </c>
    </row>
    <row r="36" ht="18.75">
      <c r="A36" s="37" t="s">
        <v>57</v>
      </c>
    </row>
    <row r="37" ht="18.75">
      <c r="A37" s="37" t="s">
        <v>58</v>
      </c>
    </row>
    <row r="38" ht="15.75">
      <c r="A38" s="37" t="s">
        <v>82</v>
      </c>
    </row>
    <row r="39" ht="15.75">
      <c r="A39" s="37" t="s">
        <v>41</v>
      </c>
    </row>
    <row r="40" ht="18.75">
      <c r="A40" s="37" t="s">
        <v>59</v>
      </c>
    </row>
    <row r="41" ht="15.75">
      <c r="A41" s="37" t="s">
        <v>100</v>
      </c>
    </row>
    <row r="42" ht="15.75">
      <c r="A42" s="36" t="s">
        <v>42</v>
      </c>
    </row>
    <row r="43" ht="15.75">
      <c r="A43" s="37" t="s">
        <v>43</v>
      </c>
    </row>
    <row r="44" ht="15.75">
      <c r="A44" s="37" t="s">
        <v>44</v>
      </c>
    </row>
    <row r="45" ht="18.75">
      <c r="A45" s="37" t="s">
        <v>79</v>
      </c>
    </row>
    <row r="46" ht="18.75">
      <c r="A46" s="37" t="s">
        <v>80</v>
      </c>
    </row>
    <row r="47" ht="18.75">
      <c r="A47" s="37" t="s">
        <v>60</v>
      </c>
    </row>
    <row r="48" ht="18.75">
      <c r="A48" s="37" t="s">
        <v>61</v>
      </c>
    </row>
    <row r="49" ht="18.75">
      <c r="A49" s="37" t="s">
        <v>62</v>
      </c>
    </row>
    <row r="50" ht="15.75">
      <c r="A50" s="37" t="s">
        <v>45</v>
      </c>
    </row>
    <row r="51" ht="18.75">
      <c r="A51" s="38" t="s">
        <v>98</v>
      </c>
    </row>
    <row r="52" ht="18.75">
      <c r="A52" s="37" t="s">
        <v>63</v>
      </c>
    </row>
    <row r="53" ht="15.75">
      <c r="A53" s="37" t="s">
        <v>46</v>
      </c>
    </row>
    <row r="54" ht="18.75">
      <c r="A54" s="37" t="s">
        <v>64</v>
      </c>
    </row>
    <row r="55" ht="18.75">
      <c r="A55" s="37" t="s">
        <v>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3"/>
  <sheetViews>
    <sheetView workbookViewId="0" topLeftCell="A1">
      <pane ySplit="3" topLeftCell="BM4" activePane="bottomLeft" state="frozen"/>
      <selection pane="topLeft" activeCell="A1" sqref="A1"/>
      <selection pane="bottomLeft" activeCell="AC5" sqref="AC5"/>
    </sheetView>
  </sheetViews>
  <sheetFormatPr defaultColWidth="9.140625" defaultRowHeight="12.75"/>
  <cols>
    <col min="1" max="1" width="31.28125" style="21" customWidth="1"/>
    <col min="2" max="3" width="4.8515625" style="21" customWidth="1"/>
    <col min="4" max="4" width="6.00390625" style="21" customWidth="1"/>
    <col min="5" max="5" width="6.140625" style="21" bestFit="1" customWidth="1"/>
    <col min="6" max="6" width="8.28125" style="21" bestFit="1" customWidth="1"/>
    <col min="7" max="7" width="9.00390625" style="21" bestFit="1" customWidth="1"/>
    <col min="8" max="8" width="4.8515625" style="21" customWidth="1"/>
    <col min="9" max="9" width="32.7109375" style="21" customWidth="1"/>
    <col min="10" max="10" width="4.8515625" style="21" bestFit="1" customWidth="1"/>
    <col min="11" max="11" width="6.140625" style="21" bestFit="1" customWidth="1"/>
    <col min="12" max="12" width="8.28125" style="21" bestFit="1" customWidth="1"/>
    <col min="13" max="13" width="9.00390625" style="21" bestFit="1" customWidth="1"/>
    <col min="14" max="14" width="3.7109375" style="21" customWidth="1"/>
    <col min="15" max="15" width="23.8515625" style="21" customWidth="1"/>
    <col min="16" max="17" width="4.8515625" style="21" customWidth="1"/>
    <col min="18" max="18" width="5.8515625" style="21" customWidth="1"/>
    <col min="19" max="19" width="6.140625" style="21" bestFit="1" customWidth="1"/>
    <col min="20" max="20" width="8.28125" style="21" bestFit="1" customWidth="1"/>
    <col min="21" max="21" width="9.00390625" style="21" bestFit="1" customWidth="1"/>
    <col min="22" max="22" width="3.7109375" style="21" customWidth="1"/>
    <col min="23" max="23" width="17.8515625" style="21" customWidth="1"/>
    <col min="24" max="24" width="4.8515625" style="21" bestFit="1" customWidth="1"/>
    <col min="25" max="25" width="6.140625" style="21" bestFit="1" customWidth="1"/>
    <col min="26" max="26" width="8.28125" style="21" bestFit="1" customWidth="1"/>
    <col min="27" max="27" width="9.00390625" style="21" bestFit="1" customWidth="1"/>
    <col min="28" max="28" width="3.421875" style="21" customWidth="1"/>
    <col min="29" max="29" width="31.421875" style="21" customWidth="1"/>
    <col min="30" max="30" width="4.8515625" style="21" bestFit="1" customWidth="1"/>
    <col min="31" max="31" width="4.7109375" style="21" customWidth="1"/>
    <col min="32" max="32" width="6.00390625" style="21" customWidth="1"/>
    <col min="33" max="33" width="6.140625" style="21" bestFit="1" customWidth="1"/>
    <col min="34" max="34" width="8.28125" style="21" bestFit="1" customWidth="1"/>
    <col min="35" max="35" width="9.00390625" style="21" bestFit="1" customWidth="1"/>
    <col min="36" max="16384" width="9.140625" style="21" customWidth="1"/>
  </cols>
  <sheetData>
    <row r="1" spans="1:35" s="7" customFormat="1" ht="14.25">
      <c r="A1" s="5" t="s">
        <v>106</v>
      </c>
      <c r="B1" s="45"/>
      <c r="C1" s="6"/>
      <c r="D1" s="45"/>
      <c r="E1" s="6"/>
      <c r="F1" s="6"/>
      <c r="G1" s="6"/>
      <c r="H1" s="7" t="s">
        <v>13</v>
      </c>
      <c r="I1" s="5" t="s">
        <v>101</v>
      </c>
      <c r="J1" s="6"/>
      <c r="K1" s="6"/>
      <c r="L1" s="6"/>
      <c r="M1" s="6"/>
      <c r="O1" s="5" t="s">
        <v>94</v>
      </c>
      <c r="P1" s="45"/>
      <c r="Q1" s="6"/>
      <c r="R1" s="45"/>
      <c r="S1" s="6"/>
      <c r="T1" s="6"/>
      <c r="U1" s="6"/>
      <c r="W1" s="5" t="s">
        <v>68</v>
      </c>
      <c r="X1" s="6"/>
      <c r="Y1" s="6"/>
      <c r="Z1" s="6"/>
      <c r="AA1" s="6"/>
      <c r="AC1" s="5" t="s">
        <v>88</v>
      </c>
      <c r="AD1" s="6"/>
      <c r="AE1" s="5"/>
      <c r="AF1" s="6"/>
      <c r="AG1" s="6"/>
      <c r="AH1" s="6"/>
      <c r="AI1" s="6"/>
    </row>
    <row r="2" spans="1:35" s="10" customFormat="1" ht="14.25">
      <c r="A2" s="8" t="s">
        <v>12</v>
      </c>
      <c r="B2" s="9" t="s">
        <v>19</v>
      </c>
      <c r="C2" s="8" t="s">
        <v>19</v>
      </c>
      <c r="D2" s="8" t="s">
        <v>19</v>
      </c>
      <c r="E2" s="9" t="s">
        <v>69</v>
      </c>
      <c r="F2" s="9" t="s">
        <v>70</v>
      </c>
      <c r="G2" s="9" t="s">
        <v>71</v>
      </c>
      <c r="I2" s="8" t="s">
        <v>12</v>
      </c>
      <c r="J2" s="9" t="s">
        <v>19</v>
      </c>
      <c r="K2" s="9" t="s">
        <v>69</v>
      </c>
      <c r="L2" s="9" t="s">
        <v>70</v>
      </c>
      <c r="M2" s="9" t="s">
        <v>71</v>
      </c>
      <c r="N2" s="11"/>
      <c r="O2" s="8" t="s">
        <v>12</v>
      </c>
      <c r="P2" s="9" t="s">
        <v>19</v>
      </c>
      <c r="Q2" s="8" t="s">
        <v>19</v>
      </c>
      <c r="R2" s="8" t="s">
        <v>19</v>
      </c>
      <c r="S2" s="9" t="s">
        <v>69</v>
      </c>
      <c r="T2" s="9" t="s">
        <v>70</v>
      </c>
      <c r="U2" s="9" t="s">
        <v>71</v>
      </c>
      <c r="W2" s="8" t="s">
        <v>12</v>
      </c>
      <c r="X2" s="9" t="s">
        <v>19</v>
      </c>
      <c r="Y2" s="9" t="s">
        <v>69</v>
      </c>
      <c r="Z2" s="9" t="s">
        <v>70</v>
      </c>
      <c r="AA2" s="9" t="s">
        <v>71</v>
      </c>
      <c r="AC2" s="8" t="s">
        <v>12</v>
      </c>
      <c r="AD2" s="9" t="s">
        <v>19</v>
      </c>
      <c r="AE2" s="8" t="s">
        <v>19</v>
      </c>
      <c r="AF2" s="8" t="s">
        <v>19</v>
      </c>
      <c r="AG2" s="9" t="s">
        <v>69</v>
      </c>
      <c r="AH2" s="9" t="s">
        <v>70</v>
      </c>
      <c r="AI2" s="9" t="s">
        <v>71</v>
      </c>
    </row>
    <row r="3" spans="1:35" s="10" customFormat="1" ht="12.75">
      <c r="A3" s="8"/>
      <c r="B3" s="9" t="s">
        <v>20</v>
      </c>
      <c r="C3" s="9" t="s">
        <v>86</v>
      </c>
      <c r="D3" s="9" t="s">
        <v>96</v>
      </c>
      <c r="E3" s="9" t="s">
        <v>21</v>
      </c>
      <c r="F3" s="9" t="s">
        <v>21</v>
      </c>
      <c r="G3" s="9" t="s">
        <v>21</v>
      </c>
      <c r="I3" s="8"/>
      <c r="J3" s="9" t="s">
        <v>20</v>
      </c>
      <c r="K3" s="9" t="s">
        <v>21</v>
      </c>
      <c r="L3" s="9" t="s">
        <v>21</v>
      </c>
      <c r="M3" s="9" t="s">
        <v>21</v>
      </c>
      <c r="N3" s="11"/>
      <c r="O3" s="8"/>
      <c r="P3" s="9" t="s">
        <v>20</v>
      </c>
      <c r="Q3" s="9" t="s">
        <v>86</v>
      </c>
      <c r="R3" s="9" t="s">
        <v>96</v>
      </c>
      <c r="S3" s="9" t="s">
        <v>21</v>
      </c>
      <c r="T3" s="9" t="s">
        <v>21</v>
      </c>
      <c r="U3" s="9" t="s">
        <v>21</v>
      </c>
      <c r="W3" s="8"/>
      <c r="X3" s="9" t="s">
        <v>20</v>
      </c>
      <c r="Y3" s="9" t="s">
        <v>21</v>
      </c>
      <c r="Z3" s="9" t="s">
        <v>21</v>
      </c>
      <c r="AA3" s="9" t="s">
        <v>21</v>
      </c>
      <c r="AC3" s="8"/>
      <c r="AD3" s="9" t="s">
        <v>20</v>
      </c>
      <c r="AE3" s="9" t="s">
        <v>86</v>
      </c>
      <c r="AF3" s="9" t="s">
        <v>96</v>
      </c>
      <c r="AG3" s="9" t="s">
        <v>21</v>
      </c>
      <c r="AH3" s="9" t="s">
        <v>21</v>
      </c>
      <c r="AI3" s="9" t="s">
        <v>21</v>
      </c>
    </row>
    <row r="4" spans="1:35" ht="12.75">
      <c r="A4" s="46" t="s">
        <v>22</v>
      </c>
      <c r="B4" s="15">
        <v>198.05</v>
      </c>
      <c r="C4" s="13">
        <v>199.6</v>
      </c>
      <c r="D4" s="13">
        <v>196.5</v>
      </c>
      <c r="E4" s="14">
        <v>3010</v>
      </c>
      <c r="F4" s="13"/>
      <c r="G4" s="15"/>
      <c r="H4" s="15"/>
      <c r="I4" s="16" t="s">
        <v>29</v>
      </c>
      <c r="J4" s="15">
        <v>1</v>
      </c>
      <c r="K4" s="15">
        <v>430</v>
      </c>
      <c r="L4" s="13">
        <v>360</v>
      </c>
      <c r="M4" s="15">
        <v>510</v>
      </c>
      <c r="N4" s="15"/>
      <c r="O4" s="16" t="s">
        <v>72</v>
      </c>
      <c r="P4" s="17">
        <v>1.95</v>
      </c>
      <c r="Q4" s="17">
        <v>2.1</v>
      </c>
      <c r="R4" s="17">
        <v>1.8</v>
      </c>
      <c r="S4" s="18">
        <f aca="true" t="shared" si="0" ref="S4:S17">AVERAGE(T4:U4)</f>
        <v>357.5</v>
      </c>
      <c r="T4" s="13">
        <v>340</v>
      </c>
      <c r="U4" s="15">
        <v>375</v>
      </c>
      <c r="V4" s="15"/>
      <c r="W4" s="19" t="s">
        <v>73</v>
      </c>
      <c r="X4" s="20">
        <v>0.085</v>
      </c>
      <c r="Y4" s="15">
        <v>317</v>
      </c>
      <c r="Z4" s="15">
        <v>252</v>
      </c>
      <c r="AA4" s="15">
        <v>399</v>
      </c>
      <c r="AC4" s="19" t="s">
        <v>110</v>
      </c>
      <c r="AD4" s="15">
        <v>103</v>
      </c>
      <c r="AE4" s="32">
        <v>106.4</v>
      </c>
      <c r="AF4" s="21">
        <v>99.6</v>
      </c>
      <c r="AG4" s="21">
        <v>1514</v>
      </c>
      <c r="AH4" s="21">
        <f>AG4-462</f>
        <v>1052</v>
      </c>
      <c r="AI4" s="21">
        <f>AG4+462</f>
        <v>1976</v>
      </c>
    </row>
    <row r="5" spans="1:35" ht="12.75">
      <c r="A5" s="47"/>
      <c r="B5" s="13">
        <v>208.3</v>
      </c>
      <c r="C5" s="13">
        <v>217</v>
      </c>
      <c r="D5" s="13">
        <v>199.6</v>
      </c>
      <c r="E5" s="14">
        <v>3160</v>
      </c>
      <c r="F5" s="13">
        <v>1800</v>
      </c>
      <c r="G5" s="15">
        <v>5400</v>
      </c>
      <c r="H5" s="15"/>
      <c r="I5" s="19"/>
      <c r="J5" s="13">
        <v>8</v>
      </c>
      <c r="K5" s="13">
        <v>340</v>
      </c>
      <c r="L5" s="13">
        <v>285</v>
      </c>
      <c r="M5" s="15">
        <v>400</v>
      </c>
      <c r="N5" s="15"/>
      <c r="O5" s="23" t="s">
        <v>74</v>
      </c>
      <c r="P5" s="24">
        <v>2.7</v>
      </c>
      <c r="Q5" s="24"/>
      <c r="R5" s="24"/>
      <c r="S5" s="18">
        <f t="shared" si="0"/>
        <v>276</v>
      </c>
      <c r="T5" s="13">
        <v>260</v>
      </c>
      <c r="U5" s="15">
        <v>292</v>
      </c>
      <c r="V5" s="15"/>
      <c r="W5" s="15"/>
      <c r="X5" s="20">
        <v>0.98</v>
      </c>
      <c r="Y5" s="15">
        <v>286</v>
      </c>
      <c r="Z5" s="15">
        <v>255</v>
      </c>
      <c r="AA5" s="15">
        <v>321</v>
      </c>
      <c r="AD5" s="15">
        <v>103</v>
      </c>
      <c r="AE5" s="32">
        <v>106.4</v>
      </c>
      <c r="AF5" s="21">
        <v>99.6</v>
      </c>
      <c r="AG5" s="21">
        <v>1382</v>
      </c>
      <c r="AH5" s="21">
        <f>AG5-364</f>
        <v>1018</v>
      </c>
      <c r="AI5" s="21">
        <f>AG5+364</f>
        <v>1746</v>
      </c>
    </row>
    <row r="6" spans="1:35" ht="12.75">
      <c r="A6" s="47"/>
      <c r="B6" s="13">
        <v>216</v>
      </c>
      <c r="C6" s="13">
        <v>221</v>
      </c>
      <c r="D6" s="13">
        <v>211</v>
      </c>
      <c r="E6" s="14">
        <v>4500</v>
      </c>
      <c r="F6" s="13">
        <v>3000</v>
      </c>
      <c r="G6" s="15">
        <v>6000</v>
      </c>
      <c r="H6" s="15"/>
      <c r="I6" s="19"/>
      <c r="J6" s="13">
        <v>11</v>
      </c>
      <c r="K6" s="13">
        <v>510</v>
      </c>
      <c r="L6" s="13">
        <v>425</v>
      </c>
      <c r="M6" s="15">
        <v>575</v>
      </c>
      <c r="N6" s="15"/>
      <c r="O6" s="19"/>
      <c r="P6" s="20">
        <v>3.4</v>
      </c>
      <c r="Q6" s="20"/>
      <c r="R6" s="20"/>
      <c r="S6" s="18">
        <f t="shared" si="0"/>
        <v>357.5</v>
      </c>
      <c r="T6" s="15">
        <v>340</v>
      </c>
      <c r="U6" s="15">
        <v>375</v>
      </c>
      <c r="V6" s="15"/>
      <c r="W6" s="15"/>
      <c r="X6" s="20">
        <v>1.49</v>
      </c>
      <c r="Y6" s="15">
        <v>271</v>
      </c>
      <c r="Z6" s="15">
        <v>215</v>
      </c>
      <c r="AA6" s="15">
        <v>341</v>
      </c>
      <c r="AD6" s="15">
        <v>103</v>
      </c>
      <c r="AE6" s="32">
        <v>106.4</v>
      </c>
      <c r="AF6" s="21">
        <v>99.6</v>
      </c>
      <c r="AG6" s="21">
        <v>1105</v>
      </c>
      <c r="AH6" s="21">
        <f>AG6-88</f>
        <v>1017</v>
      </c>
      <c r="AI6" s="21">
        <f>AG6+88</f>
        <v>1193</v>
      </c>
    </row>
    <row r="7" spans="1:33" ht="12.75">
      <c r="A7" s="46" t="s">
        <v>2</v>
      </c>
      <c r="B7" s="13">
        <v>142.85</v>
      </c>
      <c r="C7" s="13">
        <v>145.5</v>
      </c>
      <c r="D7" s="13">
        <v>140.2</v>
      </c>
      <c r="E7" s="14">
        <v>2100</v>
      </c>
      <c r="F7" s="13">
        <v>1600</v>
      </c>
      <c r="G7" s="15">
        <v>2600</v>
      </c>
      <c r="H7" s="15"/>
      <c r="I7" s="19"/>
      <c r="J7" s="13">
        <v>13</v>
      </c>
      <c r="K7" s="13">
        <v>420</v>
      </c>
      <c r="L7" s="13">
        <v>375</v>
      </c>
      <c r="M7" s="15">
        <v>500</v>
      </c>
      <c r="N7" s="15"/>
      <c r="O7" s="19"/>
      <c r="P7" s="20">
        <v>4</v>
      </c>
      <c r="Q7" s="20"/>
      <c r="R7" s="20"/>
      <c r="S7" s="18">
        <f t="shared" si="0"/>
        <v>362.5</v>
      </c>
      <c r="T7" s="15">
        <v>345</v>
      </c>
      <c r="U7" s="15">
        <v>380</v>
      </c>
      <c r="V7" s="15"/>
      <c r="W7" s="15"/>
      <c r="X7" s="20">
        <v>3</v>
      </c>
      <c r="Y7" s="15">
        <v>184</v>
      </c>
      <c r="Z7" s="15">
        <v>146</v>
      </c>
      <c r="AA7" s="15">
        <v>232</v>
      </c>
      <c r="AC7" s="19" t="s">
        <v>97</v>
      </c>
      <c r="AD7" s="21">
        <v>197</v>
      </c>
      <c r="AE7" s="21">
        <v>199</v>
      </c>
      <c r="AF7" s="21">
        <v>195</v>
      </c>
      <c r="AG7" s="21">
        <v>650</v>
      </c>
    </row>
    <row r="8" spans="1:27" ht="12.75">
      <c r="A8" s="46" t="s">
        <v>1</v>
      </c>
      <c r="B8" s="13">
        <v>208.3</v>
      </c>
      <c r="C8" s="13">
        <v>217</v>
      </c>
      <c r="D8" s="13">
        <v>199.6</v>
      </c>
      <c r="E8" s="14">
        <v>2500</v>
      </c>
      <c r="F8" s="13">
        <v>2000</v>
      </c>
      <c r="G8" s="15">
        <v>3000</v>
      </c>
      <c r="H8" s="15"/>
      <c r="I8" s="19"/>
      <c r="J8" s="13">
        <v>20</v>
      </c>
      <c r="K8" s="13">
        <v>460</v>
      </c>
      <c r="L8" s="13">
        <v>390</v>
      </c>
      <c r="M8" s="15">
        <v>540</v>
      </c>
      <c r="N8" s="15"/>
      <c r="O8" s="19"/>
      <c r="P8" s="24">
        <v>4.6</v>
      </c>
      <c r="Q8" s="24"/>
      <c r="R8" s="24"/>
      <c r="S8" s="18">
        <f t="shared" si="0"/>
        <v>270</v>
      </c>
      <c r="T8" s="13">
        <v>255</v>
      </c>
      <c r="U8" s="15">
        <v>285</v>
      </c>
      <c r="V8" s="15"/>
      <c r="W8" s="15"/>
      <c r="X8" s="20">
        <v>3.31</v>
      </c>
      <c r="Y8" s="15">
        <v>220</v>
      </c>
      <c r="Z8" s="15">
        <v>196</v>
      </c>
      <c r="AA8" s="15">
        <v>247</v>
      </c>
    </row>
    <row r="9" spans="1:27" ht="12.75">
      <c r="A9" s="12" t="s">
        <v>0</v>
      </c>
      <c r="B9" s="25">
        <v>3.5</v>
      </c>
      <c r="C9" s="25">
        <v>5.33</v>
      </c>
      <c r="D9" s="25">
        <v>2</v>
      </c>
      <c r="E9" s="26">
        <v>300</v>
      </c>
      <c r="F9" s="25">
        <v>0</v>
      </c>
      <c r="G9" s="15">
        <v>1000</v>
      </c>
      <c r="H9" s="15"/>
      <c r="I9" s="19"/>
      <c r="J9" s="13">
        <v>40</v>
      </c>
      <c r="K9" s="13">
        <v>670</v>
      </c>
      <c r="L9" s="13">
        <v>570</v>
      </c>
      <c r="M9" s="15">
        <v>780</v>
      </c>
      <c r="N9" s="15"/>
      <c r="O9" s="19"/>
      <c r="P9" s="20">
        <v>5.1</v>
      </c>
      <c r="Q9" s="20"/>
      <c r="R9" s="20"/>
      <c r="S9" s="18">
        <f t="shared" si="0"/>
        <v>357.5</v>
      </c>
      <c r="T9" s="15">
        <v>340</v>
      </c>
      <c r="U9" s="15">
        <v>375</v>
      </c>
      <c r="V9" s="15"/>
      <c r="W9" s="15"/>
      <c r="X9" s="20">
        <v>3.87</v>
      </c>
      <c r="Y9" s="15">
        <v>251</v>
      </c>
      <c r="Z9" s="15">
        <v>224</v>
      </c>
      <c r="AA9" s="15">
        <v>282</v>
      </c>
    </row>
    <row r="10" spans="1:27" ht="12.75">
      <c r="A10" s="22"/>
      <c r="B10" s="25">
        <v>8</v>
      </c>
      <c r="C10" s="25"/>
      <c r="D10" s="25"/>
      <c r="E10" s="26">
        <v>500</v>
      </c>
      <c r="F10" s="25">
        <v>0</v>
      </c>
      <c r="G10" s="15">
        <v>1000</v>
      </c>
      <c r="H10" s="15"/>
      <c r="I10" s="19"/>
      <c r="J10" s="13">
        <v>91</v>
      </c>
      <c r="K10" s="13">
        <v>860</v>
      </c>
      <c r="L10" s="13">
        <v>750</v>
      </c>
      <c r="M10" s="15">
        <v>975</v>
      </c>
      <c r="N10" s="15"/>
      <c r="O10" s="15"/>
      <c r="P10" s="20">
        <v>7.2</v>
      </c>
      <c r="Q10" s="20"/>
      <c r="R10" s="20"/>
      <c r="S10" s="18">
        <f t="shared" si="0"/>
        <v>270</v>
      </c>
      <c r="T10" s="15">
        <v>255</v>
      </c>
      <c r="U10" s="15">
        <v>285</v>
      </c>
      <c r="V10" s="15"/>
      <c r="W10" s="15"/>
      <c r="X10" s="20">
        <v>6</v>
      </c>
      <c r="Y10" s="15">
        <v>234</v>
      </c>
      <c r="Z10" s="15">
        <v>208</v>
      </c>
      <c r="AA10" s="15">
        <v>262</v>
      </c>
    </row>
    <row r="11" spans="1:27" ht="12.75">
      <c r="A11" s="22"/>
      <c r="B11" s="25">
        <v>14</v>
      </c>
      <c r="C11" s="25">
        <v>14</v>
      </c>
      <c r="D11" s="25">
        <v>13</v>
      </c>
      <c r="E11" s="26">
        <v>500</v>
      </c>
      <c r="F11" s="25">
        <v>0</v>
      </c>
      <c r="G11" s="15">
        <v>1000</v>
      </c>
      <c r="H11" s="15"/>
      <c r="I11" s="19"/>
      <c r="J11" s="13">
        <v>94</v>
      </c>
      <c r="K11" s="13">
        <v>1005</v>
      </c>
      <c r="L11" s="13">
        <v>800</v>
      </c>
      <c r="M11" s="15">
        <v>1200</v>
      </c>
      <c r="N11" s="15"/>
      <c r="O11" s="19"/>
      <c r="P11" s="20">
        <v>8.5</v>
      </c>
      <c r="Q11" s="20"/>
      <c r="R11" s="20"/>
      <c r="S11" s="18">
        <f t="shared" si="0"/>
        <v>350</v>
      </c>
      <c r="T11" s="15">
        <v>340</v>
      </c>
      <c r="U11" s="15">
        <v>360</v>
      </c>
      <c r="V11" s="15"/>
      <c r="W11" s="15"/>
      <c r="X11" s="20">
        <v>6.2</v>
      </c>
      <c r="Y11" s="15">
        <v>268</v>
      </c>
      <c r="Z11" s="15">
        <v>213</v>
      </c>
      <c r="AA11" s="15">
        <v>337</v>
      </c>
    </row>
    <row r="12" spans="1:27" ht="12.75">
      <c r="A12" s="22"/>
      <c r="B12" s="25">
        <v>53</v>
      </c>
      <c r="C12" s="25">
        <v>55.8</v>
      </c>
      <c r="D12" s="25">
        <v>50</v>
      </c>
      <c r="E12" s="26">
        <v>300</v>
      </c>
      <c r="F12" s="25">
        <v>0</v>
      </c>
      <c r="G12" s="15">
        <v>1000</v>
      </c>
      <c r="H12" s="15"/>
      <c r="I12" s="19"/>
      <c r="J12" s="13">
        <v>134</v>
      </c>
      <c r="K12" s="13">
        <v>1085</v>
      </c>
      <c r="L12" s="13">
        <v>940</v>
      </c>
      <c r="M12" s="15">
        <v>1225</v>
      </c>
      <c r="N12" s="15"/>
      <c r="O12" s="19"/>
      <c r="P12" s="20">
        <v>10.5</v>
      </c>
      <c r="Q12" s="20"/>
      <c r="R12" s="20"/>
      <c r="S12" s="18">
        <f t="shared" si="0"/>
        <v>370</v>
      </c>
      <c r="T12" s="15">
        <v>350</v>
      </c>
      <c r="U12" s="15">
        <v>390</v>
      </c>
      <c r="V12" s="15"/>
      <c r="W12" s="15"/>
      <c r="X12" s="20">
        <v>9.02</v>
      </c>
      <c r="Y12" s="15">
        <v>179</v>
      </c>
      <c r="Z12" s="15">
        <v>159</v>
      </c>
      <c r="AA12" s="15">
        <v>201</v>
      </c>
    </row>
    <row r="13" spans="1:27" ht="12.75">
      <c r="A13" s="22"/>
      <c r="B13" s="13">
        <v>105.8</v>
      </c>
      <c r="C13" s="13">
        <v>112</v>
      </c>
      <c r="D13" s="13">
        <v>99.6</v>
      </c>
      <c r="E13" s="14">
        <v>2250</v>
      </c>
      <c r="F13" s="13">
        <v>1500</v>
      </c>
      <c r="G13" s="15">
        <v>3000</v>
      </c>
      <c r="H13" s="15"/>
      <c r="I13" s="19"/>
      <c r="J13" s="13">
        <v>154</v>
      </c>
      <c r="K13" s="13">
        <v>975</v>
      </c>
      <c r="L13" s="13">
        <v>650</v>
      </c>
      <c r="M13" s="15">
        <v>1350</v>
      </c>
      <c r="N13" s="15"/>
      <c r="O13" s="16" t="s">
        <v>8</v>
      </c>
      <c r="P13" s="15">
        <v>42.9</v>
      </c>
      <c r="Q13" s="15">
        <v>48.6</v>
      </c>
      <c r="R13" s="15">
        <v>37.2</v>
      </c>
      <c r="S13" s="18">
        <f t="shared" si="0"/>
        <v>618.5</v>
      </c>
      <c r="T13" s="15">
        <v>480</v>
      </c>
      <c r="U13" s="15">
        <v>757</v>
      </c>
      <c r="V13" s="15"/>
      <c r="W13" s="15"/>
      <c r="X13" s="20">
        <v>10.39</v>
      </c>
      <c r="Y13" s="15">
        <v>193</v>
      </c>
      <c r="Z13" s="15">
        <v>172</v>
      </c>
      <c r="AA13" s="15">
        <v>216</v>
      </c>
    </row>
    <row r="14" spans="1:27" ht="12.75">
      <c r="A14" s="12" t="s">
        <v>4</v>
      </c>
      <c r="B14" s="13">
        <v>55.5</v>
      </c>
      <c r="C14" s="13">
        <v>56</v>
      </c>
      <c r="D14" s="13">
        <v>55</v>
      </c>
      <c r="E14" s="14">
        <v>200</v>
      </c>
      <c r="F14" s="13">
        <v>0</v>
      </c>
      <c r="G14" s="15">
        <v>350</v>
      </c>
      <c r="H14" s="15"/>
      <c r="I14" s="16" t="s">
        <v>7</v>
      </c>
      <c r="J14" s="13">
        <v>55.5</v>
      </c>
      <c r="K14" s="27">
        <v>500</v>
      </c>
      <c r="L14" s="13">
        <v>450</v>
      </c>
      <c r="M14" s="13">
        <v>550</v>
      </c>
      <c r="N14" s="15"/>
      <c r="O14" s="19"/>
      <c r="P14" s="13">
        <v>168.4</v>
      </c>
      <c r="Q14" s="13">
        <v>175.6</v>
      </c>
      <c r="R14" s="13">
        <v>161.2</v>
      </c>
      <c r="S14" s="18">
        <f t="shared" si="0"/>
        <v>677</v>
      </c>
      <c r="T14" s="15">
        <v>594</v>
      </c>
      <c r="U14" s="15">
        <v>760</v>
      </c>
      <c r="V14" s="15"/>
      <c r="W14" s="15"/>
      <c r="X14" s="20">
        <v>11.4</v>
      </c>
      <c r="Y14" s="15">
        <v>182</v>
      </c>
      <c r="Z14" s="15">
        <v>144</v>
      </c>
      <c r="AA14" s="15">
        <v>229</v>
      </c>
    </row>
    <row r="15" spans="2:27" ht="12.75">
      <c r="B15" s="13">
        <v>56</v>
      </c>
      <c r="C15" s="13">
        <v>56.5</v>
      </c>
      <c r="D15" s="13">
        <v>55.5</v>
      </c>
      <c r="E15" s="14">
        <v>200</v>
      </c>
      <c r="F15" s="13">
        <v>0</v>
      </c>
      <c r="G15" s="13">
        <v>350</v>
      </c>
      <c r="H15" s="15"/>
      <c r="I15" s="16"/>
      <c r="J15" s="13">
        <v>56</v>
      </c>
      <c r="K15" s="13">
        <v>600</v>
      </c>
      <c r="L15" s="13">
        <v>550</v>
      </c>
      <c r="M15" s="13">
        <v>740</v>
      </c>
      <c r="N15" s="15"/>
      <c r="O15" s="19"/>
      <c r="P15" s="13">
        <v>297.1</v>
      </c>
      <c r="Q15" s="13">
        <v>299.6</v>
      </c>
      <c r="R15" s="13">
        <v>294.6</v>
      </c>
      <c r="S15" s="18">
        <v>300</v>
      </c>
      <c r="T15" s="15">
        <v>250</v>
      </c>
      <c r="U15" s="15">
        <v>350</v>
      </c>
      <c r="V15" s="15"/>
      <c r="W15" s="15"/>
      <c r="X15" s="20">
        <v>11.81</v>
      </c>
      <c r="Y15" s="15">
        <v>208</v>
      </c>
      <c r="Z15" s="15">
        <v>165</v>
      </c>
      <c r="AA15" s="15">
        <v>262</v>
      </c>
    </row>
    <row r="16" spans="1:27" ht="12.75">
      <c r="A16" s="12" t="s">
        <v>5</v>
      </c>
      <c r="B16" s="13">
        <v>342.65</v>
      </c>
      <c r="C16" s="13">
        <v>345.3</v>
      </c>
      <c r="D16" s="13">
        <v>340</v>
      </c>
      <c r="E16" s="14">
        <v>1310</v>
      </c>
      <c r="F16" s="13">
        <v>690</v>
      </c>
      <c r="G16" s="15">
        <v>1890</v>
      </c>
      <c r="H16" s="15"/>
      <c r="I16" s="19" t="s">
        <v>102</v>
      </c>
      <c r="J16" s="56">
        <v>5.37</v>
      </c>
      <c r="K16" s="55">
        <v>260.54</v>
      </c>
      <c r="L16" s="55">
        <v>240.35</v>
      </c>
      <c r="M16" s="55">
        <v>330.72</v>
      </c>
      <c r="N16" s="15"/>
      <c r="O16" s="19"/>
      <c r="P16" s="13">
        <v>312.5</v>
      </c>
      <c r="Q16" s="13">
        <v>313</v>
      </c>
      <c r="R16" s="13">
        <v>312</v>
      </c>
      <c r="S16" s="18">
        <f t="shared" si="0"/>
        <v>246.5</v>
      </c>
      <c r="T16" s="15">
        <v>209</v>
      </c>
      <c r="U16" s="15">
        <v>284</v>
      </c>
      <c r="V16" s="15"/>
      <c r="W16" s="15"/>
      <c r="X16" s="20">
        <v>13.06</v>
      </c>
      <c r="Y16" s="15">
        <v>170</v>
      </c>
      <c r="Z16" s="15">
        <v>135</v>
      </c>
      <c r="AA16" s="15">
        <v>214</v>
      </c>
    </row>
    <row r="17" spans="1:27" ht="12.75">
      <c r="A17" s="12" t="s">
        <v>26</v>
      </c>
      <c r="B17" s="13">
        <v>55.5</v>
      </c>
      <c r="C17" s="13">
        <v>56</v>
      </c>
      <c r="D17" s="13">
        <v>55</v>
      </c>
      <c r="E17" s="14">
        <v>500</v>
      </c>
      <c r="F17" s="13">
        <v>300</v>
      </c>
      <c r="G17" s="15">
        <v>700</v>
      </c>
      <c r="H17" s="15"/>
      <c r="I17" s="19"/>
      <c r="J17" s="56">
        <v>5.81</v>
      </c>
      <c r="K17" s="55">
        <v>239.43</v>
      </c>
      <c r="L17" s="55">
        <v>220.55</v>
      </c>
      <c r="M17" s="55">
        <v>303.31</v>
      </c>
      <c r="N17" s="15"/>
      <c r="O17" s="19"/>
      <c r="P17" s="13">
        <v>402.25</v>
      </c>
      <c r="Q17" s="13">
        <v>407</v>
      </c>
      <c r="R17" s="13">
        <v>397.5</v>
      </c>
      <c r="S17" s="18">
        <f t="shared" si="0"/>
        <v>1980</v>
      </c>
      <c r="T17" s="15">
        <v>1728</v>
      </c>
      <c r="U17" s="15">
        <v>2232</v>
      </c>
      <c r="V17" s="15"/>
      <c r="W17" s="15"/>
      <c r="X17" s="20">
        <v>14.73</v>
      </c>
      <c r="Y17" s="15">
        <v>101</v>
      </c>
      <c r="Z17" s="15">
        <v>80</v>
      </c>
      <c r="AA17" s="15">
        <v>127</v>
      </c>
    </row>
    <row r="18" spans="2:27" ht="12.75">
      <c r="B18" s="13">
        <v>56</v>
      </c>
      <c r="C18" s="13">
        <v>56.5</v>
      </c>
      <c r="D18" s="13">
        <v>55.5</v>
      </c>
      <c r="E18" s="14">
        <v>500</v>
      </c>
      <c r="F18" s="13">
        <v>300</v>
      </c>
      <c r="G18" s="13">
        <v>700</v>
      </c>
      <c r="H18" s="15"/>
      <c r="I18" s="19"/>
      <c r="J18" s="56">
        <v>6.09</v>
      </c>
      <c r="K18" s="55">
        <v>248.69</v>
      </c>
      <c r="L18" s="55">
        <v>229.38</v>
      </c>
      <c r="M18" s="55">
        <v>314.92</v>
      </c>
      <c r="N18" s="15"/>
      <c r="O18" s="19" t="s">
        <v>25</v>
      </c>
      <c r="P18" s="13">
        <v>197</v>
      </c>
      <c r="Q18" s="13">
        <v>199</v>
      </c>
      <c r="R18" s="13">
        <v>196</v>
      </c>
      <c r="S18" s="18">
        <f>3*300</f>
        <v>900</v>
      </c>
      <c r="T18" s="15"/>
      <c r="U18" s="15"/>
      <c r="V18" s="15"/>
      <c r="W18" s="15"/>
      <c r="X18" s="20">
        <v>14.96</v>
      </c>
      <c r="Y18" s="15">
        <v>126</v>
      </c>
      <c r="Z18" s="15">
        <v>112</v>
      </c>
      <c r="AA18" s="15">
        <v>142</v>
      </c>
    </row>
    <row r="19" spans="1:27" ht="12.75">
      <c r="A19" s="12" t="s">
        <v>24</v>
      </c>
      <c r="B19" s="13">
        <v>68.05</v>
      </c>
      <c r="C19" s="13">
        <v>70.6</v>
      </c>
      <c r="D19" s="13">
        <v>65.5</v>
      </c>
      <c r="E19" s="13">
        <v>300</v>
      </c>
      <c r="F19" s="13">
        <v>0</v>
      </c>
      <c r="G19" s="15">
        <v>1300</v>
      </c>
      <c r="H19" s="15"/>
      <c r="I19" s="19"/>
      <c r="J19" s="56">
        <v>6.37</v>
      </c>
      <c r="K19" s="55">
        <v>252.07</v>
      </c>
      <c r="L19" s="55">
        <v>232.51</v>
      </c>
      <c r="M19" s="55">
        <v>319.42</v>
      </c>
      <c r="N19" s="15"/>
      <c r="O19" s="19"/>
      <c r="P19" s="13">
        <v>199</v>
      </c>
      <c r="Q19" s="13">
        <v>199.6</v>
      </c>
      <c r="R19" s="13">
        <v>195</v>
      </c>
      <c r="S19" s="18">
        <f>7.5*300</f>
        <v>2250</v>
      </c>
      <c r="T19" s="15"/>
      <c r="U19" s="15"/>
      <c r="V19" s="15"/>
      <c r="W19" s="15"/>
      <c r="X19" s="20">
        <v>16.23</v>
      </c>
      <c r="Y19" s="15">
        <v>216</v>
      </c>
      <c r="Z19" s="15">
        <v>172</v>
      </c>
      <c r="AA19" s="15">
        <v>272</v>
      </c>
    </row>
    <row r="20" spans="1:27" ht="12.75">
      <c r="A20" s="12" t="s">
        <v>23</v>
      </c>
      <c r="B20" s="13">
        <v>284.8</v>
      </c>
      <c r="C20" s="13">
        <v>299</v>
      </c>
      <c r="D20" s="13">
        <v>270.6</v>
      </c>
      <c r="E20" s="13">
        <v>175</v>
      </c>
      <c r="F20" s="13">
        <v>150</v>
      </c>
      <c r="G20" s="15">
        <v>200</v>
      </c>
      <c r="H20" s="15"/>
      <c r="I20" s="19"/>
      <c r="J20" s="56">
        <v>6.78</v>
      </c>
      <c r="K20" s="55">
        <v>277.99</v>
      </c>
      <c r="L20" s="55">
        <v>255.93</v>
      </c>
      <c r="M20" s="55">
        <v>355.76</v>
      </c>
      <c r="N20" s="15"/>
      <c r="O20" s="15"/>
      <c r="P20" s="13">
        <v>200</v>
      </c>
      <c r="Q20" s="13">
        <v>201</v>
      </c>
      <c r="R20" s="13">
        <v>199.6</v>
      </c>
      <c r="S20" s="13">
        <f>3.5*300</f>
        <v>1050</v>
      </c>
      <c r="T20" s="15"/>
      <c r="U20" s="15"/>
      <c r="V20" s="15"/>
      <c r="W20" s="15"/>
      <c r="X20" s="20">
        <v>16.7</v>
      </c>
      <c r="Y20" s="15">
        <v>179</v>
      </c>
      <c r="Z20" s="15">
        <v>142</v>
      </c>
      <c r="AA20" s="15">
        <v>225</v>
      </c>
    </row>
    <row r="21" spans="1:27" ht="12.75">
      <c r="A21" s="22"/>
      <c r="B21" s="13">
        <v>302.75</v>
      </c>
      <c r="C21" s="13">
        <v>306.5</v>
      </c>
      <c r="D21" s="13">
        <v>299</v>
      </c>
      <c r="E21" s="13">
        <v>625</v>
      </c>
      <c r="F21" s="13">
        <v>450</v>
      </c>
      <c r="G21" s="15">
        <v>800</v>
      </c>
      <c r="H21" s="15"/>
      <c r="I21" s="19"/>
      <c r="J21" s="56">
        <v>7.19</v>
      </c>
      <c r="K21" s="55">
        <v>241.63</v>
      </c>
      <c r="L21" s="55">
        <v>222.78</v>
      </c>
      <c r="M21" s="55">
        <v>305.72</v>
      </c>
      <c r="N21" s="15"/>
      <c r="O21" s="19" t="s">
        <v>65</v>
      </c>
      <c r="P21" s="15">
        <v>135.1</v>
      </c>
      <c r="Q21" s="15">
        <v>140.2</v>
      </c>
      <c r="R21" s="15">
        <v>130</v>
      </c>
      <c r="S21" s="15">
        <v>965</v>
      </c>
      <c r="T21" s="15">
        <v>534</v>
      </c>
      <c r="U21" s="15">
        <v>1601</v>
      </c>
      <c r="V21" s="15"/>
      <c r="W21" s="15"/>
      <c r="X21" s="20">
        <v>18.38</v>
      </c>
      <c r="Y21" s="15">
        <v>160</v>
      </c>
      <c r="Z21" s="15">
        <v>142</v>
      </c>
      <c r="AA21" s="15">
        <v>179</v>
      </c>
    </row>
    <row r="22" spans="1:27" ht="12.75">
      <c r="A22" s="22"/>
      <c r="B22" s="13">
        <v>322.25</v>
      </c>
      <c r="C22" s="13">
        <v>326.4</v>
      </c>
      <c r="D22" s="13">
        <v>318.1</v>
      </c>
      <c r="E22" s="13">
        <v>725</v>
      </c>
      <c r="F22" s="13">
        <v>600</v>
      </c>
      <c r="G22" s="15">
        <v>1000</v>
      </c>
      <c r="H22" s="15"/>
      <c r="I22" s="19"/>
      <c r="J22" s="56">
        <v>7.34</v>
      </c>
      <c r="K22" s="55">
        <v>263.67</v>
      </c>
      <c r="L22" s="55">
        <v>243.41</v>
      </c>
      <c r="M22" s="55">
        <v>334.44</v>
      </c>
      <c r="N22" s="15"/>
      <c r="O22" s="19"/>
      <c r="P22" s="15">
        <v>168.4</v>
      </c>
      <c r="Q22" s="15">
        <v>175.6</v>
      </c>
      <c r="R22" s="15">
        <v>161.2</v>
      </c>
      <c r="S22" s="15">
        <v>597</v>
      </c>
      <c r="T22" s="15">
        <v>330</v>
      </c>
      <c r="U22" s="15">
        <v>990</v>
      </c>
      <c r="V22" s="15"/>
      <c r="W22" s="15"/>
      <c r="X22" s="20">
        <v>19.85</v>
      </c>
      <c r="Y22" s="15">
        <v>157</v>
      </c>
      <c r="Z22" s="15">
        <v>125</v>
      </c>
      <c r="AA22" s="15">
        <v>198</v>
      </c>
    </row>
    <row r="23" spans="1:27" ht="12.75">
      <c r="A23" s="22"/>
      <c r="B23" s="13">
        <v>322.25</v>
      </c>
      <c r="C23" s="13">
        <v>326.4</v>
      </c>
      <c r="D23" s="13">
        <v>318.1</v>
      </c>
      <c r="E23" s="13">
        <v>525</v>
      </c>
      <c r="F23" s="13">
        <v>450</v>
      </c>
      <c r="G23" s="15">
        <v>600</v>
      </c>
      <c r="H23" s="15"/>
      <c r="I23" s="19"/>
      <c r="J23" s="56">
        <v>7.62</v>
      </c>
      <c r="K23" s="55">
        <v>230.31</v>
      </c>
      <c r="L23" s="55">
        <v>211.97</v>
      </c>
      <c r="M23" s="55">
        <v>291.63</v>
      </c>
      <c r="N23" s="15"/>
      <c r="O23" s="19"/>
      <c r="P23" s="15">
        <v>171.65</v>
      </c>
      <c r="Q23" s="15">
        <v>175.6</v>
      </c>
      <c r="R23" s="15">
        <v>167.7</v>
      </c>
      <c r="S23" s="15">
        <v>1263</v>
      </c>
      <c r="T23" s="15">
        <v>698</v>
      </c>
      <c r="U23" s="15">
        <v>2094</v>
      </c>
      <c r="V23" s="15"/>
      <c r="W23" s="15"/>
      <c r="X23" s="20">
        <v>21.7</v>
      </c>
      <c r="Y23" s="15">
        <v>158</v>
      </c>
      <c r="Z23" s="15">
        <v>126</v>
      </c>
      <c r="AA23" s="15">
        <v>201</v>
      </c>
    </row>
    <row r="24" spans="1:27" ht="12.75">
      <c r="A24" s="22"/>
      <c r="B24" s="13">
        <v>322.25</v>
      </c>
      <c r="C24" s="13">
        <v>326.4</v>
      </c>
      <c r="D24" s="13">
        <v>318.1</v>
      </c>
      <c r="E24" s="13">
        <v>800</v>
      </c>
      <c r="F24" s="13">
        <v>600</v>
      </c>
      <c r="G24" s="15">
        <v>1000</v>
      </c>
      <c r="H24" s="15"/>
      <c r="I24" s="19"/>
      <c r="J24" s="56">
        <v>8.34</v>
      </c>
      <c r="K24" s="55">
        <v>237.1</v>
      </c>
      <c r="L24" s="55">
        <v>218.3</v>
      </c>
      <c r="M24" s="55">
        <v>300.51</v>
      </c>
      <c r="N24" s="15"/>
      <c r="O24" s="19"/>
      <c r="P24" s="15">
        <v>187.6</v>
      </c>
      <c r="Q24" s="15">
        <v>199.6</v>
      </c>
      <c r="R24" s="15">
        <v>175.6</v>
      </c>
      <c r="S24" s="15">
        <v>490</v>
      </c>
      <c r="T24" s="15">
        <v>271</v>
      </c>
      <c r="U24" s="15">
        <v>813</v>
      </c>
      <c r="V24" s="15"/>
      <c r="W24" s="15"/>
      <c r="X24" s="20">
        <v>23</v>
      </c>
      <c r="Y24" s="15">
        <v>210</v>
      </c>
      <c r="Z24" s="15">
        <v>187</v>
      </c>
      <c r="AA24" s="15">
        <v>240</v>
      </c>
    </row>
    <row r="25" spans="1:27" ht="12.75">
      <c r="A25" s="22"/>
      <c r="B25" s="13">
        <v>335.85</v>
      </c>
      <c r="C25" s="13">
        <v>345.3</v>
      </c>
      <c r="D25" s="13">
        <v>326.4</v>
      </c>
      <c r="E25" s="13">
        <v>475</v>
      </c>
      <c r="F25" s="13">
        <v>450</v>
      </c>
      <c r="G25" s="15">
        <v>500</v>
      </c>
      <c r="H25" s="15"/>
      <c r="I25" s="19"/>
      <c r="J25" s="56">
        <v>8.66</v>
      </c>
      <c r="K25" s="55">
        <v>247.07</v>
      </c>
      <c r="L25" s="55">
        <v>227.96</v>
      </c>
      <c r="M25" s="55">
        <v>312.57</v>
      </c>
      <c r="N25" s="15"/>
      <c r="O25" s="19" t="s">
        <v>11</v>
      </c>
      <c r="P25" s="15">
        <v>44.5</v>
      </c>
      <c r="Q25" s="15">
        <v>48.6</v>
      </c>
      <c r="R25" s="15">
        <v>40.4</v>
      </c>
      <c r="S25" s="15">
        <v>488</v>
      </c>
      <c r="T25" s="15">
        <v>460</v>
      </c>
      <c r="U25" s="15">
        <v>515</v>
      </c>
      <c r="V25" s="15"/>
      <c r="W25" s="15"/>
      <c r="X25" s="20">
        <v>23.51</v>
      </c>
      <c r="Y25" s="15">
        <v>297</v>
      </c>
      <c r="Z25" s="15">
        <v>265</v>
      </c>
      <c r="AA25" s="15">
        <v>343</v>
      </c>
    </row>
    <row r="26" spans="1:27" ht="12.75">
      <c r="A26" s="22"/>
      <c r="B26" s="13">
        <v>364.5</v>
      </c>
      <c r="C26" s="13">
        <v>374.5</v>
      </c>
      <c r="D26" s="13">
        <v>359.2</v>
      </c>
      <c r="E26" s="13">
        <v>988</v>
      </c>
      <c r="F26" s="13">
        <v>700</v>
      </c>
      <c r="G26" s="15">
        <v>1275</v>
      </c>
      <c r="H26" s="15"/>
      <c r="I26" s="19"/>
      <c r="J26" s="56">
        <v>9.07</v>
      </c>
      <c r="K26" s="55">
        <v>227.19</v>
      </c>
      <c r="L26" s="55">
        <v>209.33</v>
      </c>
      <c r="M26" s="55">
        <v>286.84</v>
      </c>
      <c r="N26" s="15"/>
      <c r="O26" s="19" t="s">
        <v>66</v>
      </c>
      <c r="P26" s="15">
        <v>34</v>
      </c>
      <c r="Q26" s="15">
        <v>36</v>
      </c>
      <c r="R26" s="15">
        <v>32</v>
      </c>
      <c r="S26" s="15">
        <v>520.8896999999997</v>
      </c>
      <c r="T26" s="15">
        <v>297.6128000000008</v>
      </c>
      <c r="U26" s="15">
        <v>1121.13</v>
      </c>
      <c r="V26" s="15"/>
      <c r="W26" s="15"/>
      <c r="X26" s="20">
        <v>40.12</v>
      </c>
      <c r="Y26" s="15">
        <v>253</v>
      </c>
      <c r="Z26" s="15">
        <v>167</v>
      </c>
      <c r="AA26" s="15">
        <v>767</v>
      </c>
    </row>
    <row r="27" spans="1:27" ht="12.75">
      <c r="A27" s="22"/>
      <c r="B27" s="13">
        <v>367</v>
      </c>
      <c r="C27" s="13">
        <v>374.5</v>
      </c>
      <c r="D27" s="13">
        <v>359.2</v>
      </c>
      <c r="E27" s="13">
        <v>1500</v>
      </c>
      <c r="F27" s="13">
        <v>950</v>
      </c>
      <c r="G27" s="15">
        <v>2050</v>
      </c>
      <c r="H27" s="15"/>
      <c r="I27" s="19"/>
      <c r="J27" s="56">
        <v>9.1</v>
      </c>
      <c r="K27" s="55">
        <v>267.91</v>
      </c>
      <c r="L27" s="55">
        <v>246.73</v>
      </c>
      <c r="M27" s="55">
        <v>341.83</v>
      </c>
      <c r="N27" s="15"/>
      <c r="O27" s="19"/>
      <c r="P27" s="15">
        <v>35</v>
      </c>
      <c r="Q27" s="15">
        <v>40</v>
      </c>
      <c r="R27" s="15">
        <v>30</v>
      </c>
      <c r="S27" s="15">
        <v>920.0432999999975</v>
      </c>
      <c r="T27" s="15">
        <v>520.8896999999997</v>
      </c>
      <c r="U27" s="15">
        <v>1518.5825000000004</v>
      </c>
      <c r="V27" s="15"/>
      <c r="W27" s="15"/>
      <c r="X27" s="20">
        <v>42.52</v>
      </c>
      <c r="Y27" s="15">
        <v>71</v>
      </c>
      <c r="Z27" s="15">
        <v>52</v>
      </c>
      <c r="AA27" s="15">
        <v>197</v>
      </c>
    </row>
    <row r="28" spans="1:27" ht="12.75">
      <c r="A28" s="22"/>
      <c r="B28" s="13">
        <v>418.65</v>
      </c>
      <c r="C28" s="13">
        <v>421.3</v>
      </c>
      <c r="D28" s="13">
        <v>416</v>
      </c>
      <c r="E28" s="13">
        <v>4200</v>
      </c>
      <c r="F28" s="13">
        <v>3200</v>
      </c>
      <c r="G28" s="15">
        <v>5200</v>
      </c>
      <c r="H28" s="15"/>
      <c r="I28" s="19"/>
      <c r="J28" s="56">
        <v>9.57</v>
      </c>
      <c r="K28" s="55">
        <v>257.59</v>
      </c>
      <c r="L28" s="55">
        <v>237.61</v>
      </c>
      <c r="M28" s="55">
        <v>326.78</v>
      </c>
      <c r="N28" s="15"/>
      <c r="O28" s="19"/>
      <c r="P28" s="15">
        <v>50</v>
      </c>
      <c r="Q28" s="15">
        <v>55</v>
      </c>
      <c r="R28" s="15">
        <v>45</v>
      </c>
      <c r="S28" s="15">
        <v>1993.92</v>
      </c>
      <c r="T28" s="15">
        <v>983.9567999999963</v>
      </c>
      <c r="U28" s="15">
        <v>3452.5008</v>
      </c>
      <c r="V28" s="15"/>
      <c r="W28" s="15"/>
      <c r="X28" s="20">
        <v>44.26</v>
      </c>
      <c r="Y28" s="15">
        <v>122</v>
      </c>
      <c r="Z28" s="15">
        <v>108</v>
      </c>
      <c r="AA28" s="15">
        <v>273</v>
      </c>
    </row>
    <row r="29" spans="1:27" ht="12.75">
      <c r="A29" s="12" t="s">
        <v>27</v>
      </c>
      <c r="B29" s="13">
        <v>5</v>
      </c>
      <c r="C29" s="13"/>
      <c r="D29" s="13"/>
      <c r="E29" s="13">
        <v>350</v>
      </c>
      <c r="F29" s="13">
        <v>280</v>
      </c>
      <c r="G29" s="15">
        <v>420</v>
      </c>
      <c r="H29" s="15"/>
      <c r="I29" s="19"/>
      <c r="J29" s="56">
        <v>9.58</v>
      </c>
      <c r="K29" s="55">
        <v>263.18</v>
      </c>
      <c r="L29" s="55">
        <v>243.04</v>
      </c>
      <c r="M29" s="55">
        <v>333.55</v>
      </c>
      <c r="N29" s="15"/>
      <c r="O29" s="19"/>
      <c r="P29" s="15">
        <v>64</v>
      </c>
      <c r="Q29" s="15">
        <v>65</v>
      </c>
      <c r="R29" s="15">
        <v>63</v>
      </c>
      <c r="S29" s="15">
        <v>1518.5825000000004</v>
      </c>
      <c r="T29" s="15">
        <v>859.2451999999994</v>
      </c>
      <c r="U29" s="15">
        <v>2430.2671999999984</v>
      </c>
      <c r="V29" s="15"/>
      <c r="W29" s="15"/>
      <c r="X29" s="20">
        <v>45.69</v>
      </c>
      <c r="Y29" s="15">
        <v>250</v>
      </c>
      <c r="Z29" s="15">
        <v>141</v>
      </c>
      <c r="AA29" s="15">
        <v>890</v>
      </c>
    </row>
    <row r="30" spans="1:27" ht="12.75">
      <c r="A30" s="22"/>
      <c r="B30" s="13">
        <v>82.55</v>
      </c>
      <c r="C30" s="13">
        <v>99.6</v>
      </c>
      <c r="D30" s="13">
        <v>65.5</v>
      </c>
      <c r="E30" s="13">
        <v>1400</v>
      </c>
      <c r="F30" s="13">
        <v>0</v>
      </c>
      <c r="G30" s="15">
        <v>3325</v>
      </c>
      <c r="H30" s="15"/>
      <c r="I30" s="19"/>
      <c r="J30" s="56">
        <v>9.61</v>
      </c>
      <c r="K30" s="55">
        <v>234.32</v>
      </c>
      <c r="L30" s="55">
        <v>216.12</v>
      </c>
      <c r="M30" s="55">
        <v>295.76</v>
      </c>
      <c r="N30" s="15"/>
      <c r="O30" s="19"/>
      <c r="P30" s="15">
        <v>127.5</v>
      </c>
      <c r="Q30" s="15">
        <v>130</v>
      </c>
      <c r="R30" s="15">
        <v>125</v>
      </c>
      <c r="S30" s="15">
        <v>1350.255299999999</v>
      </c>
      <c r="T30" s="15">
        <v>801.5625</v>
      </c>
      <c r="U30" s="15">
        <v>2098.333699999999</v>
      </c>
      <c r="V30" s="15"/>
      <c r="W30" s="15"/>
      <c r="X30" s="20">
        <v>46.07</v>
      </c>
      <c r="Y30" s="15">
        <v>788</v>
      </c>
      <c r="Z30" s="15">
        <v>702</v>
      </c>
      <c r="AA30" s="15">
        <v>1768</v>
      </c>
    </row>
    <row r="31" spans="1:27" ht="12.75">
      <c r="A31" s="22"/>
      <c r="B31" s="13">
        <v>162.95</v>
      </c>
      <c r="C31" s="13">
        <v>164.7</v>
      </c>
      <c r="D31" s="13">
        <v>161.2</v>
      </c>
      <c r="E31" s="13">
        <v>350</v>
      </c>
      <c r="F31" s="13">
        <v>0</v>
      </c>
      <c r="G31" s="15">
        <v>1750</v>
      </c>
      <c r="H31" s="15"/>
      <c r="I31" s="19"/>
      <c r="J31" s="56">
        <v>9.63</v>
      </c>
      <c r="K31" s="55">
        <v>204.73</v>
      </c>
      <c r="L31" s="55">
        <v>187.95</v>
      </c>
      <c r="M31" s="55">
        <v>258.9</v>
      </c>
      <c r="N31" s="15"/>
      <c r="O31" s="19"/>
      <c r="P31" s="15">
        <v>135.1</v>
      </c>
      <c r="Q31" s="15">
        <v>140.2</v>
      </c>
      <c r="R31" s="15">
        <v>130</v>
      </c>
      <c r="S31" s="15">
        <v>1794.4388</v>
      </c>
      <c r="T31" s="15">
        <v>1270.764799999999</v>
      </c>
      <c r="U31" s="15">
        <v>2430.2671999999984</v>
      </c>
      <c r="V31" s="15"/>
      <c r="W31" s="15"/>
      <c r="X31" s="20">
        <v>46.97</v>
      </c>
      <c r="Y31" s="15">
        <v>98</v>
      </c>
      <c r="Z31" s="15">
        <v>74</v>
      </c>
      <c r="AA31" s="15">
        <v>262</v>
      </c>
    </row>
    <row r="32" spans="1:27" ht="12.75">
      <c r="A32" s="22"/>
      <c r="B32" s="13">
        <v>162.95</v>
      </c>
      <c r="C32" s="13">
        <v>164.7</v>
      </c>
      <c r="D32" s="13">
        <v>161.2</v>
      </c>
      <c r="E32" s="13">
        <v>350</v>
      </c>
      <c r="F32" s="13">
        <v>0</v>
      </c>
      <c r="G32" s="15">
        <v>1750</v>
      </c>
      <c r="H32" s="15"/>
      <c r="I32" s="54"/>
      <c r="J32" s="56">
        <v>9.83</v>
      </c>
      <c r="K32" s="55">
        <v>246.65</v>
      </c>
      <c r="L32" s="55">
        <v>227.41</v>
      </c>
      <c r="M32" s="55">
        <v>312.41</v>
      </c>
      <c r="N32" s="15"/>
      <c r="O32" s="19"/>
      <c r="P32" s="15">
        <v>142.85</v>
      </c>
      <c r="Q32" s="15">
        <v>145.5</v>
      </c>
      <c r="R32" s="15">
        <v>140.2</v>
      </c>
      <c r="S32" s="15">
        <v>3178.25</v>
      </c>
      <c r="T32" s="15">
        <v>2667.1331999999984</v>
      </c>
      <c r="U32" s="15">
        <v>3739.2132</v>
      </c>
      <c r="V32" s="15"/>
      <c r="W32" s="15"/>
      <c r="X32" s="20">
        <v>50.33</v>
      </c>
      <c r="Y32" s="15">
        <v>189</v>
      </c>
      <c r="Z32" s="15">
        <v>169</v>
      </c>
      <c r="AA32" s="15">
        <v>425</v>
      </c>
    </row>
    <row r="33" spans="1:27" ht="12.75">
      <c r="A33" s="22"/>
      <c r="B33" s="13">
        <v>173.6</v>
      </c>
      <c r="C33" s="13">
        <v>175.6</v>
      </c>
      <c r="D33" s="13">
        <v>171.6</v>
      </c>
      <c r="E33" s="13">
        <v>6300</v>
      </c>
      <c r="F33" s="13">
        <v>4700</v>
      </c>
      <c r="G33" s="15">
        <v>7900</v>
      </c>
      <c r="H33" s="15"/>
      <c r="I33" s="19"/>
      <c r="J33" s="56">
        <v>9.94</v>
      </c>
      <c r="K33" s="55">
        <v>234.74</v>
      </c>
      <c r="L33" s="55">
        <v>216.6</v>
      </c>
      <c r="M33" s="55">
        <v>296.1</v>
      </c>
      <c r="N33" s="15"/>
      <c r="O33" s="19"/>
      <c r="P33" s="15">
        <v>150.6</v>
      </c>
      <c r="Q33" s="15">
        <v>155.7</v>
      </c>
      <c r="R33" s="15">
        <v>145.5</v>
      </c>
      <c r="S33" s="15">
        <v>859.2451999999994</v>
      </c>
      <c r="T33" s="15">
        <v>559.8799999999992</v>
      </c>
      <c r="U33" s="15">
        <v>1270.7647999999972</v>
      </c>
      <c r="V33" s="15"/>
      <c r="W33" s="15"/>
      <c r="X33" s="20">
        <v>51.02</v>
      </c>
      <c r="Y33" s="15">
        <v>130</v>
      </c>
      <c r="Z33" s="15">
        <v>92</v>
      </c>
      <c r="AA33" s="15">
        <v>367</v>
      </c>
    </row>
    <row r="34" spans="1:27" ht="12.75">
      <c r="A34" s="22"/>
      <c r="B34" s="13">
        <v>187.6</v>
      </c>
      <c r="C34" s="30">
        <v>199.6</v>
      </c>
      <c r="D34" s="30">
        <v>175.6</v>
      </c>
      <c r="E34" s="30">
        <v>6300</v>
      </c>
      <c r="F34" s="13">
        <v>4700</v>
      </c>
      <c r="G34" s="15">
        <v>7900</v>
      </c>
      <c r="H34" s="15"/>
      <c r="I34" s="19"/>
      <c r="J34" s="56">
        <v>10.07</v>
      </c>
      <c r="K34" s="55">
        <v>245.17</v>
      </c>
      <c r="L34" s="55">
        <v>226.17</v>
      </c>
      <c r="M34" s="55">
        <v>310.09</v>
      </c>
      <c r="N34" s="15"/>
      <c r="O34" s="19"/>
      <c r="P34" s="21">
        <v>203</v>
      </c>
      <c r="Q34" s="15">
        <v>203.6</v>
      </c>
      <c r="R34" s="15">
        <v>199.6</v>
      </c>
      <c r="S34" s="15">
        <v>1194.389699999998</v>
      </c>
      <c r="T34" s="15">
        <v>310.17</v>
      </c>
      <c r="U34" s="15">
        <v>3452.500799999998</v>
      </c>
      <c r="V34" s="15"/>
      <c r="W34" s="15"/>
      <c r="X34" s="20">
        <v>52.22</v>
      </c>
      <c r="Y34" s="15">
        <v>1285</v>
      </c>
      <c r="Z34" s="15">
        <v>909</v>
      </c>
      <c r="AA34" s="15">
        <v>3629</v>
      </c>
    </row>
    <row r="35" spans="1:27" ht="12.75">
      <c r="A35" s="22"/>
      <c r="B35" s="13">
        <v>366.85</v>
      </c>
      <c r="C35" s="13">
        <v>374.5</v>
      </c>
      <c r="D35" s="13">
        <v>359.2</v>
      </c>
      <c r="E35" s="13">
        <v>350</v>
      </c>
      <c r="F35" s="13">
        <v>0</v>
      </c>
      <c r="G35" s="15">
        <v>1750</v>
      </c>
      <c r="H35" s="15"/>
      <c r="I35" s="19"/>
      <c r="J35" s="56">
        <v>10.18</v>
      </c>
      <c r="K35" s="55">
        <v>255.03</v>
      </c>
      <c r="L35" s="55">
        <v>235.27</v>
      </c>
      <c r="M35" s="55">
        <v>323.28</v>
      </c>
      <c r="N35" s="15"/>
      <c r="O35" s="19"/>
      <c r="P35" s="21">
        <v>203</v>
      </c>
      <c r="Q35" s="15">
        <v>203.6</v>
      </c>
      <c r="R35" s="15">
        <v>199.6</v>
      </c>
      <c r="S35" s="15">
        <v>1993.92</v>
      </c>
      <c r="T35" s="15">
        <v>1432.8611999999994</v>
      </c>
      <c r="U35" s="15">
        <v>2667.1331999999984</v>
      </c>
      <c r="V35" s="15"/>
      <c r="W35" s="15"/>
      <c r="X35" s="20">
        <v>53.24</v>
      </c>
      <c r="Y35" s="15">
        <v>506</v>
      </c>
      <c r="Z35" s="15">
        <v>319</v>
      </c>
      <c r="AA35" s="15">
        <v>1604</v>
      </c>
    </row>
    <row r="36" spans="1:27" ht="12.75">
      <c r="A36" s="22"/>
      <c r="B36" s="13">
        <v>446.85</v>
      </c>
      <c r="C36" s="13">
        <v>450</v>
      </c>
      <c r="D36" s="13">
        <v>443.7</v>
      </c>
      <c r="E36" s="13">
        <v>5600</v>
      </c>
      <c r="F36" s="13">
        <v>4900</v>
      </c>
      <c r="G36" s="15">
        <v>6213</v>
      </c>
      <c r="H36" s="15"/>
      <c r="I36" s="19"/>
      <c r="J36" s="56">
        <v>10.2</v>
      </c>
      <c r="K36" s="55">
        <v>244.09</v>
      </c>
      <c r="L36" s="55">
        <v>224.94</v>
      </c>
      <c r="M36" s="55">
        <v>309.31</v>
      </c>
      <c r="N36" s="15"/>
      <c r="O36" s="19"/>
      <c r="P36" s="21">
        <v>215</v>
      </c>
      <c r="Q36" s="15">
        <v>216.5</v>
      </c>
      <c r="R36" s="15">
        <v>203.6</v>
      </c>
      <c r="S36" s="15">
        <v>2547.142499999998</v>
      </c>
      <c r="T36" s="15">
        <v>1270.764799999999</v>
      </c>
      <c r="U36" s="15">
        <v>4350.022799999999</v>
      </c>
      <c r="V36" s="15"/>
      <c r="W36" s="15"/>
      <c r="X36" s="20">
        <v>55.84</v>
      </c>
      <c r="Y36" s="15">
        <v>939</v>
      </c>
      <c r="Z36" s="15">
        <v>593</v>
      </c>
      <c r="AA36" s="15">
        <v>2977</v>
      </c>
    </row>
    <row r="37" spans="1:27" ht="12.75">
      <c r="A37" s="31" t="s">
        <v>6</v>
      </c>
      <c r="B37" s="15">
        <v>3</v>
      </c>
      <c r="C37" s="15"/>
      <c r="D37" s="15"/>
      <c r="E37" s="15">
        <v>1170</v>
      </c>
      <c r="F37" s="13">
        <v>500</v>
      </c>
      <c r="G37" s="15">
        <v>2000</v>
      </c>
      <c r="H37" s="15"/>
      <c r="I37" s="19"/>
      <c r="J37" s="56">
        <v>10.34</v>
      </c>
      <c r="K37" s="55">
        <v>243.37</v>
      </c>
      <c r="L37" s="55">
        <v>224.69</v>
      </c>
      <c r="M37" s="55">
        <v>307.22</v>
      </c>
      <c r="N37" s="15"/>
      <c r="O37" s="19"/>
      <c r="P37" s="21">
        <v>221</v>
      </c>
      <c r="Q37" s="15">
        <v>228</v>
      </c>
      <c r="R37" s="15">
        <v>216.5</v>
      </c>
      <c r="S37" s="15">
        <v>1121.13</v>
      </c>
      <c r="T37" s="15">
        <v>297.6128000000008</v>
      </c>
      <c r="U37" s="15">
        <v>3452.5008</v>
      </c>
      <c r="V37" s="15"/>
      <c r="W37" s="15"/>
      <c r="X37" s="20">
        <v>57.12</v>
      </c>
      <c r="Y37" s="15">
        <v>703</v>
      </c>
      <c r="Z37" s="15">
        <v>395</v>
      </c>
      <c r="AA37" s="15">
        <v>2501</v>
      </c>
    </row>
    <row r="38" spans="1:27" ht="12.75">
      <c r="A38" s="22"/>
      <c r="B38" s="13">
        <v>5</v>
      </c>
      <c r="C38" s="13"/>
      <c r="D38" s="13"/>
      <c r="E38" s="15">
        <v>810</v>
      </c>
      <c r="F38" s="13">
        <v>410</v>
      </c>
      <c r="G38" s="15">
        <v>1210</v>
      </c>
      <c r="H38" s="15"/>
      <c r="I38" s="19"/>
      <c r="J38" s="56">
        <v>10.46</v>
      </c>
      <c r="K38" s="55">
        <v>250.8</v>
      </c>
      <c r="L38" s="55">
        <v>231.31</v>
      </c>
      <c r="M38" s="55">
        <v>317.77</v>
      </c>
      <c r="N38" s="15"/>
      <c r="O38" s="19"/>
      <c r="P38" s="15">
        <v>223</v>
      </c>
      <c r="Q38" s="15">
        <v>228</v>
      </c>
      <c r="R38" s="15">
        <v>216.5</v>
      </c>
      <c r="S38" s="15">
        <v>1350.255299999999</v>
      </c>
      <c r="T38" s="15">
        <v>520.8896999999997</v>
      </c>
      <c r="U38" s="15">
        <v>2790.2392999999975</v>
      </c>
      <c r="V38" s="15"/>
      <c r="W38" s="15"/>
      <c r="X38" s="20">
        <v>59.88</v>
      </c>
      <c r="Y38" s="15">
        <v>1189</v>
      </c>
      <c r="Z38" s="15">
        <v>842</v>
      </c>
      <c r="AA38" s="15">
        <v>3359</v>
      </c>
    </row>
    <row r="39" spans="1:27" ht="12.75">
      <c r="A39" s="22"/>
      <c r="B39" s="13">
        <v>6</v>
      </c>
      <c r="C39" s="13"/>
      <c r="D39" s="13"/>
      <c r="E39" s="13">
        <v>730</v>
      </c>
      <c r="F39" s="13">
        <v>330</v>
      </c>
      <c r="G39" s="15">
        <v>1130</v>
      </c>
      <c r="H39" s="15"/>
      <c r="I39" s="19"/>
      <c r="J39" s="56">
        <v>10.58</v>
      </c>
      <c r="K39" s="55">
        <v>222.73</v>
      </c>
      <c r="L39" s="55">
        <v>205.77</v>
      </c>
      <c r="M39" s="55">
        <v>279.55</v>
      </c>
      <c r="N39" s="15"/>
      <c r="O39" s="19"/>
      <c r="P39" s="15">
        <v>226</v>
      </c>
      <c r="Q39" s="15">
        <v>228</v>
      </c>
      <c r="R39" s="15">
        <v>216.5</v>
      </c>
      <c r="S39" s="15">
        <v>1050.9856999999993</v>
      </c>
      <c r="T39" s="15">
        <v>520.8896999999997</v>
      </c>
      <c r="U39" s="15">
        <v>1892.6216999999979</v>
      </c>
      <c r="V39" s="15"/>
      <c r="W39" s="15"/>
      <c r="X39" s="15"/>
      <c r="Y39" s="15"/>
      <c r="Z39" s="15"/>
      <c r="AA39" s="15"/>
    </row>
    <row r="40" spans="1:27" ht="12.75">
      <c r="A40" s="22"/>
      <c r="B40" s="13">
        <v>7</v>
      </c>
      <c r="C40" s="13"/>
      <c r="D40" s="13"/>
      <c r="E40" s="13">
        <v>370</v>
      </c>
      <c r="F40" s="13">
        <v>0</v>
      </c>
      <c r="G40" s="15">
        <v>970</v>
      </c>
      <c r="H40" s="15"/>
      <c r="I40" s="19"/>
      <c r="J40" s="56">
        <v>10.7</v>
      </c>
      <c r="K40" s="55">
        <v>245.77</v>
      </c>
      <c r="L40" s="55">
        <v>226.76</v>
      </c>
      <c r="M40" s="55">
        <v>310.84</v>
      </c>
      <c r="N40" s="15"/>
      <c r="O40" s="19"/>
      <c r="P40" s="15">
        <v>227</v>
      </c>
      <c r="Q40" s="15">
        <v>228</v>
      </c>
      <c r="R40" s="15">
        <v>216.5</v>
      </c>
      <c r="S40" s="15">
        <v>920.0432999999975</v>
      </c>
      <c r="T40" s="15">
        <v>302.1424999999981</v>
      </c>
      <c r="U40" s="15">
        <v>3045.797699999999</v>
      </c>
      <c r="V40" s="15"/>
      <c r="W40" s="15"/>
      <c r="X40" s="15"/>
      <c r="Y40" s="15"/>
      <c r="Z40" s="15"/>
      <c r="AA40" s="15"/>
    </row>
    <row r="41" spans="1:27" ht="12.75">
      <c r="A41" s="22"/>
      <c r="B41" s="13">
        <v>9</v>
      </c>
      <c r="C41" s="13"/>
      <c r="D41" s="13"/>
      <c r="E41" s="13">
        <v>510</v>
      </c>
      <c r="F41" s="13">
        <v>110</v>
      </c>
      <c r="G41" s="15">
        <v>910</v>
      </c>
      <c r="H41" s="15"/>
      <c r="I41" s="19"/>
      <c r="J41" s="56">
        <v>10.91</v>
      </c>
      <c r="K41" s="55">
        <v>227.82</v>
      </c>
      <c r="L41" s="55">
        <v>210.31</v>
      </c>
      <c r="M41" s="55">
        <v>286.67</v>
      </c>
      <c r="N41" s="15"/>
      <c r="O41" s="19"/>
      <c r="P41" s="15">
        <v>227</v>
      </c>
      <c r="Q41" s="15">
        <v>228</v>
      </c>
      <c r="R41" s="15">
        <v>216.5</v>
      </c>
      <c r="S41" s="15">
        <v>1432.8611999999994</v>
      </c>
      <c r="T41" s="15">
        <v>352.37129999999706</v>
      </c>
      <c r="U41" s="15">
        <v>3887.2425000000003</v>
      </c>
      <c r="V41" s="15"/>
      <c r="W41" s="15"/>
      <c r="X41" s="15"/>
      <c r="Y41" s="15"/>
      <c r="Z41" s="15"/>
      <c r="AA41" s="15"/>
    </row>
    <row r="42" spans="1:27" ht="12.75">
      <c r="A42" s="22"/>
      <c r="B42" s="13">
        <v>10</v>
      </c>
      <c r="C42" s="13"/>
      <c r="D42" s="13"/>
      <c r="E42" s="13">
        <v>1120</v>
      </c>
      <c r="F42" s="13">
        <v>720</v>
      </c>
      <c r="G42" s="15">
        <v>1520</v>
      </c>
      <c r="H42" s="15"/>
      <c r="I42" s="19"/>
      <c r="J42" s="56">
        <v>10.93</v>
      </c>
      <c r="K42" s="55">
        <v>238.07</v>
      </c>
      <c r="L42" s="55">
        <v>219.69</v>
      </c>
      <c r="M42" s="55">
        <v>300.44</v>
      </c>
      <c r="N42" s="15"/>
      <c r="O42" s="19"/>
      <c r="P42" s="21">
        <v>228</v>
      </c>
      <c r="Q42" s="15">
        <v>228</v>
      </c>
      <c r="R42" s="15">
        <v>216.5</v>
      </c>
      <c r="S42" s="15">
        <v>2098.333699999999</v>
      </c>
      <c r="T42" s="15">
        <v>1050.985700000001</v>
      </c>
      <c r="U42" s="15">
        <v>3594.2992999999988</v>
      </c>
      <c r="V42" s="15"/>
      <c r="W42" s="15"/>
      <c r="X42" s="15"/>
      <c r="Y42" s="15"/>
      <c r="Z42" s="15"/>
      <c r="AA42" s="15"/>
    </row>
    <row r="43" spans="1:27" ht="12.75">
      <c r="A43" s="22"/>
      <c r="B43" s="13">
        <v>10</v>
      </c>
      <c r="C43" s="13"/>
      <c r="D43" s="13"/>
      <c r="E43" s="13">
        <v>1170</v>
      </c>
      <c r="F43" s="13">
        <v>770</v>
      </c>
      <c r="G43" s="13">
        <v>1570</v>
      </c>
      <c r="H43" s="15"/>
      <c r="I43" s="19"/>
      <c r="J43" s="56">
        <v>11.14</v>
      </c>
      <c r="K43" s="55">
        <v>219.96</v>
      </c>
      <c r="L43" s="55">
        <v>202.62</v>
      </c>
      <c r="M43" s="55">
        <v>277.38</v>
      </c>
      <c r="N43" s="15"/>
      <c r="O43" s="19"/>
      <c r="P43" s="21">
        <v>228</v>
      </c>
      <c r="Q43" s="15">
        <v>228</v>
      </c>
      <c r="R43" s="15">
        <v>216.5</v>
      </c>
      <c r="S43" s="15">
        <v>1518.5825000000004</v>
      </c>
      <c r="T43" s="15">
        <v>485.01480000000083</v>
      </c>
      <c r="U43" s="15">
        <v>3452.5008</v>
      </c>
      <c r="V43" s="15"/>
      <c r="W43" s="15"/>
      <c r="X43" s="15"/>
      <c r="Y43" s="15"/>
      <c r="Z43" s="15"/>
      <c r="AA43" s="15"/>
    </row>
    <row r="44" spans="1:27" ht="12.75">
      <c r="A44" s="22"/>
      <c r="B44" s="13">
        <v>13</v>
      </c>
      <c r="C44" s="13"/>
      <c r="D44" s="13"/>
      <c r="E44" s="13">
        <v>740</v>
      </c>
      <c r="F44" s="13">
        <v>440</v>
      </c>
      <c r="G44" s="15">
        <v>1040</v>
      </c>
      <c r="H44" s="15"/>
      <c r="I44" s="19"/>
      <c r="J44" s="56">
        <v>11.29</v>
      </c>
      <c r="K44" s="55">
        <v>231.98</v>
      </c>
      <c r="L44" s="55">
        <v>213.74</v>
      </c>
      <c r="M44" s="55">
        <v>293.21</v>
      </c>
      <c r="N44" s="15"/>
      <c r="O44" s="19"/>
      <c r="P44" s="21">
        <v>228</v>
      </c>
      <c r="Q44" s="15">
        <v>228</v>
      </c>
      <c r="R44" s="15">
        <v>216.5</v>
      </c>
      <c r="S44" s="15">
        <v>746.9952000000012</v>
      </c>
      <c r="T44" s="15">
        <v>320.7392999999993</v>
      </c>
      <c r="U44" s="15">
        <v>1350.2553000000007</v>
      </c>
      <c r="V44" s="15"/>
      <c r="W44" s="15"/>
      <c r="X44" s="15"/>
      <c r="Y44" s="15"/>
      <c r="Z44" s="15"/>
      <c r="AA44" s="15"/>
    </row>
    <row r="45" spans="1:27" ht="12.75">
      <c r="A45" s="22"/>
      <c r="B45" s="13">
        <v>13</v>
      </c>
      <c r="C45" s="13"/>
      <c r="D45" s="13"/>
      <c r="E45" s="13">
        <v>440</v>
      </c>
      <c r="F45" s="13">
        <v>140</v>
      </c>
      <c r="G45" s="15">
        <v>740</v>
      </c>
      <c r="H45" s="15"/>
      <c r="I45" s="19"/>
      <c r="J45" s="56">
        <v>11.42</v>
      </c>
      <c r="K45" s="55">
        <v>211</v>
      </c>
      <c r="L45" s="55">
        <v>194.06</v>
      </c>
      <c r="M45" s="55">
        <v>266.31</v>
      </c>
      <c r="N45" s="15"/>
      <c r="O45" s="19"/>
      <c r="P45" s="21">
        <v>228</v>
      </c>
      <c r="Q45" s="15">
        <v>228</v>
      </c>
      <c r="R45" s="15">
        <v>216.5</v>
      </c>
      <c r="S45" s="15">
        <v>485.01480000000083</v>
      </c>
      <c r="T45" s="15">
        <v>310.17</v>
      </c>
      <c r="U45" s="15">
        <v>1794.438799999998</v>
      </c>
      <c r="V45" s="15"/>
      <c r="W45" s="15"/>
      <c r="X45" s="15"/>
      <c r="Y45" s="15"/>
      <c r="Z45" s="15"/>
      <c r="AA45" s="15"/>
    </row>
    <row r="46" spans="1:27" ht="12.75">
      <c r="A46" s="22"/>
      <c r="B46" s="30">
        <v>14</v>
      </c>
      <c r="C46" s="30"/>
      <c r="D46" s="30"/>
      <c r="E46" s="30">
        <v>0</v>
      </c>
      <c r="F46" s="30">
        <v>0</v>
      </c>
      <c r="G46" s="15">
        <v>100</v>
      </c>
      <c r="H46" s="15"/>
      <c r="I46" s="19"/>
      <c r="J46" s="56">
        <v>11.47</v>
      </c>
      <c r="K46" s="55">
        <v>203.74</v>
      </c>
      <c r="L46" s="55">
        <v>188.08</v>
      </c>
      <c r="M46" s="55">
        <v>254.98</v>
      </c>
      <c r="N46" s="15"/>
      <c r="O46" s="19"/>
      <c r="P46" s="21">
        <v>228</v>
      </c>
      <c r="Q46" s="15">
        <v>228</v>
      </c>
      <c r="R46" s="15">
        <v>216.5</v>
      </c>
      <c r="S46" s="15">
        <v>2790.239300000001</v>
      </c>
      <c r="T46" s="15">
        <v>1794.4388</v>
      </c>
      <c r="U46" s="15">
        <v>4038.387199999999</v>
      </c>
      <c r="V46" s="15"/>
      <c r="W46" s="15"/>
      <c r="X46" s="15"/>
      <c r="Y46" s="15"/>
      <c r="Z46" s="15"/>
      <c r="AA46" s="15"/>
    </row>
    <row r="47" spans="1:27" ht="12.75">
      <c r="A47" s="22"/>
      <c r="B47" s="13">
        <v>21</v>
      </c>
      <c r="C47" s="13"/>
      <c r="D47" s="13"/>
      <c r="E47" s="13">
        <v>780</v>
      </c>
      <c r="F47" s="13">
        <v>380</v>
      </c>
      <c r="G47" s="15">
        <v>1180</v>
      </c>
      <c r="H47" s="15"/>
      <c r="I47" s="19"/>
      <c r="J47" s="56">
        <v>11.6</v>
      </c>
      <c r="K47" s="55">
        <v>225.06</v>
      </c>
      <c r="L47" s="55">
        <v>207.42</v>
      </c>
      <c r="M47" s="55">
        <v>283.89</v>
      </c>
      <c r="N47" s="15"/>
      <c r="O47" s="19"/>
      <c r="P47" s="15">
        <v>232.5</v>
      </c>
      <c r="Q47" s="15">
        <v>237</v>
      </c>
      <c r="R47" s="15">
        <v>228</v>
      </c>
      <c r="S47" s="15">
        <v>1699.3713000000007</v>
      </c>
      <c r="T47" s="15">
        <v>746.9952000000012</v>
      </c>
      <c r="U47" s="15">
        <v>3178.25</v>
      </c>
      <c r="V47" s="15"/>
      <c r="W47" s="15"/>
      <c r="X47" s="15"/>
      <c r="Y47" s="15"/>
      <c r="Z47" s="15"/>
      <c r="AA47" s="15"/>
    </row>
    <row r="48" spans="1:27" ht="12.75">
      <c r="A48" s="22"/>
      <c r="B48" s="13">
        <v>25</v>
      </c>
      <c r="C48" s="13"/>
      <c r="D48" s="13"/>
      <c r="E48" s="13">
        <v>1470</v>
      </c>
      <c r="F48" s="13">
        <v>770</v>
      </c>
      <c r="G48" s="15">
        <v>2200</v>
      </c>
      <c r="H48" s="15"/>
      <c r="I48" s="19"/>
      <c r="J48" s="56">
        <v>11.91</v>
      </c>
      <c r="K48" s="55">
        <v>245.09</v>
      </c>
      <c r="L48" s="55">
        <v>226.21</v>
      </c>
      <c r="M48" s="55">
        <v>309.71</v>
      </c>
      <c r="N48" s="15"/>
      <c r="O48" s="19"/>
      <c r="P48" s="15">
        <v>247</v>
      </c>
      <c r="Q48" s="15">
        <v>250</v>
      </c>
      <c r="R48" s="15">
        <v>244</v>
      </c>
      <c r="S48" s="15">
        <v>3313.8176999999996</v>
      </c>
      <c r="T48" s="15">
        <v>2205.862799999999</v>
      </c>
      <c r="U48" s="15">
        <v>4674.12</v>
      </c>
      <c r="V48" s="15"/>
      <c r="W48" s="15"/>
      <c r="X48" s="15"/>
      <c r="Y48" s="15"/>
      <c r="Z48" s="15"/>
      <c r="AA48" s="15"/>
    </row>
    <row r="49" spans="1:27" ht="12.75">
      <c r="A49" s="22"/>
      <c r="B49" s="13">
        <v>45</v>
      </c>
      <c r="C49" s="13"/>
      <c r="D49" s="13"/>
      <c r="E49" s="13">
        <v>1950</v>
      </c>
      <c r="F49" s="13">
        <v>1600</v>
      </c>
      <c r="G49" s="15">
        <v>2200</v>
      </c>
      <c r="H49" s="15"/>
      <c r="I49" s="19"/>
      <c r="J49" s="56">
        <v>12.09</v>
      </c>
      <c r="K49" s="55">
        <v>212.58</v>
      </c>
      <c r="L49" s="55">
        <v>195.56</v>
      </c>
      <c r="M49" s="55">
        <v>268.28</v>
      </c>
      <c r="N49" s="15"/>
      <c r="O49" s="19"/>
      <c r="P49" s="15">
        <v>249</v>
      </c>
      <c r="Q49" s="15">
        <v>251</v>
      </c>
      <c r="R49" s="15">
        <v>247</v>
      </c>
      <c r="S49" s="15">
        <v>3313.8176999999996</v>
      </c>
      <c r="T49" s="15">
        <v>2316.5072999999975</v>
      </c>
      <c r="U49" s="15">
        <v>4510.5136999999995</v>
      </c>
      <c r="V49" s="15"/>
      <c r="W49" s="15"/>
      <c r="X49" s="15"/>
      <c r="Y49" s="15"/>
      <c r="Z49" s="15"/>
      <c r="AA49" s="15"/>
    </row>
    <row r="50" spans="1:27" ht="12.75">
      <c r="A50" s="22"/>
      <c r="B50" s="13">
        <v>65</v>
      </c>
      <c r="C50" s="13"/>
      <c r="D50" s="13"/>
      <c r="E50" s="13">
        <v>0</v>
      </c>
      <c r="F50" s="13">
        <v>0</v>
      </c>
      <c r="G50" s="15">
        <v>210</v>
      </c>
      <c r="H50" s="15"/>
      <c r="I50" s="19"/>
      <c r="J50" s="56">
        <v>12.17</v>
      </c>
      <c r="K50" s="55">
        <v>201.66</v>
      </c>
      <c r="L50" s="55">
        <v>185.54</v>
      </c>
      <c r="M50" s="55">
        <v>253.79</v>
      </c>
      <c r="N50" s="15"/>
      <c r="O50" s="19"/>
      <c r="P50" s="15">
        <v>260</v>
      </c>
      <c r="Q50" s="15">
        <v>267</v>
      </c>
      <c r="R50" s="15">
        <v>260.4</v>
      </c>
      <c r="S50" s="15">
        <v>1518.5825000000004</v>
      </c>
      <c r="T50" s="15">
        <v>801.5625</v>
      </c>
      <c r="U50" s="15">
        <v>2547.142499999998</v>
      </c>
      <c r="V50" s="15"/>
      <c r="W50" s="15"/>
      <c r="X50" s="15"/>
      <c r="Y50" s="15"/>
      <c r="Z50" s="15"/>
      <c r="AA50" s="15"/>
    </row>
    <row r="51" spans="1:27" ht="12.75">
      <c r="A51" s="22"/>
      <c r="B51" s="13">
        <v>66</v>
      </c>
      <c r="C51" s="13">
        <v>70.6</v>
      </c>
      <c r="D51" s="13">
        <v>65.5</v>
      </c>
      <c r="E51" s="13">
        <v>820</v>
      </c>
      <c r="F51" s="13">
        <v>520</v>
      </c>
      <c r="G51" s="15">
        <v>1120</v>
      </c>
      <c r="H51" s="15"/>
      <c r="I51" s="19"/>
      <c r="J51" s="56">
        <v>12.21</v>
      </c>
      <c r="K51" s="55">
        <v>207.74</v>
      </c>
      <c r="L51" s="55">
        <v>191.27</v>
      </c>
      <c r="M51" s="55">
        <v>261.48</v>
      </c>
      <c r="N51" s="15"/>
      <c r="O51" s="19"/>
      <c r="P51" s="15">
        <v>260</v>
      </c>
      <c r="Q51" s="15">
        <v>267</v>
      </c>
      <c r="R51" s="15">
        <v>260.4</v>
      </c>
      <c r="S51" s="15">
        <v>1794.4388</v>
      </c>
      <c r="T51" s="15">
        <v>1050.985700000001</v>
      </c>
      <c r="U51" s="15">
        <v>2790.239300000001</v>
      </c>
      <c r="V51" s="32"/>
      <c r="W51" s="15"/>
      <c r="X51" s="15"/>
      <c r="Y51" s="15"/>
      <c r="Z51" s="15"/>
      <c r="AA51" s="15"/>
    </row>
    <row r="52" spans="1:27" ht="12.75">
      <c r="A52" s="22"/>
      <c r="B52" s="13">
        <v>67</v>
      </c>
      <c r="C52" s="13">
        <v>70.6</v>
      </c>
      <c r="D52" s="13">
        <v>65.5</v>
      </c>
      <c r="E52" s="13">
        <v>430</v>
      </c>
      <c r="F52" s="13">
        <v>130</v>
      </c>
      <c r="G52" s="15">
        <v>730</v>
      </c>
      <c r="H52" s="15"/>
      <c r="I52" s="19"/>
      <c r="J52" s="56">
        <v>12.32</v>
      </c>
      <c r="K52" s="55">
        <v>212.99</v>
      </c>
      <c r="L52" s="55">
        <v>196.01</v>
      </c>
      <c r="M52" s="55">
        <v>268.65</v>
      </c>
      <c r="N52" s="15"/>
      <c r="O52" s="19"/>
      <c r="P52" s="15">
        <v>261</v>
      </c>
      <c r="Q52" s="15">
        <v>267</v>
      </c>
      <c r="R52" s="15">
        <v>260.4</v>
      </c>
      <c r="S52" s="15">
        <v>920.0432999999975</v>
      </c>
      <c r="T52" s="15">
        <v>352.37129999999706</v>
      </c>
      <c r="U52" s="15">
        <v>2098.333699999999</v>
      </c>
      <c r="V52" s="32"/>
      <c r="W52" s="15"/>
      <c r="X52" s="15"/>
      <c r="Y52" s="15"/>
      <c r="Z52" s="15"/>
      <c r="AA52" s="15"/>
    </row>
    <row r="53" spans="1:27" ht="12.75">
      <c r="A53" s="22"/>
      <c r="B53" s="13">
        <v>67</v>
      </c>
      <c r="C53" s="13">
        <v>70.6</v>
      </c>
      <c r="D53" s="13">
        <v>65.5</v>
      </c>
      <c r="E53" s="13">
        <v>630</v>
      </c>
      <c r="F53" s="13">
        <v>330</v>
      </c>
      <c r="G53" s="15">
        <v>930</v>
      </c>
      <c r="H53" s="15"/>
      <c r="I53" s="19"/>
      <c r="J53" s="56">
        <v>12.5</v>
      </c>
      <c r="K53" s="55">
        <v>218.09</v>
      </c>
      <c r="L53" s="55">
        <v>200.23</v>
      </c>
      <c r="M53" s="55">
        <v>276.66</v>
      </c>
      <c r="N53" s="15"/>
      <c r="O53" s="19"/>
      <c r="P53" s="15">
        <v>256</v>
      </c>
      <c r="Q53" s="15">
        <v>258</v>
      </c>
      <c r="R53" s="15">
        <v>254</v>
      </c>
      <c r="S53" s="15">
        <v>2316.5072999999975</v>
      </c>
      <c r="T53" s="15">
        <v>1270.7647999999972</v>
      </c>
      <c r="U53" s="15">
        <v>3739.2132</v>
      </c>
      <c r="V53" s="32"/>
      <c r="W53" s="15"/>
      <c r="X53" s="15"/>
      <c r="Y53" s="15"/>
      <c r="Z53" s="15"/>
      <c r="AA53" s="15"/>
    </row>
    <row r="54" spans="1:27" ht="12.75">
      <c r="A54" s="22"/>
      <c r="B54" s="13">
        <v>75</v>
      </c>
      <c r="C54" s="13">
        <v>83.5</v>
      </c>
      <c r="D54" s="13">
        <v>70.6</v>
      </c>
      <c r="E54" s="13">
        <v>2950</v>
      </c>
      <c r="F54" s="13">
        <v>2340</v>
      </c>
      <c r="G54" s="15">
        <v>3540</v>
      </c>
      <c r="H54" s="15"/>
      <c r="I54" s="19"/>
      <c r="J54" s="56">
        <v>12.7</v>
      </c>
      <c r="K54" s="55">
        <v>209.5</v>
      </c>
      <c r="L54" s="55">
        <v>192.74</v>
      </c>
      <c r="M54" s="55">
        <v>264.19</v>
      </c>
      <c r="N54" s="15"/>
      <c r="O54" s="19"/>
      <c r="P54" s="15">
        <v>262</v>
      </c>
      <c r="Q54" s="15">
        <v>267</v>
      </c>
      <c r="R54" s="15">
        <v>260.4</v>
      </c>
      <c r="S54" s="15">
        <v>1432.8611999999994</v>
      </c>
      <c r="T54" s="15">
        <v>601.9856999999993</v>
      </c>
      <c r="U54" s="15">
        <v>2790.239300000001</v>
      </c>
      <c r="V54" s="32"/>
      <c r="W54" s="15"/>
      <c r="X54" s="15"/>
      <c r="Y54" s="15"/>
      <c r="Z54" s="15"/>
      <c r="AA54" s="15"/>
    </row>
    <row r="55" spans="1:27" ht="12.75">
      <c r="A55" s="22"/>
      <c r="B55" s="13">
        <v>80</v>
      </c>
      <c r="C55" s="13">
        <v>83.5</v>
      </c>
      <c r="D55" s="13">
        <v>70.6</v>
      </c>
      <c r="E55" s="13">
        <v>1260</v>
      </c>
      <c r="F55" s="13">
        <v>660</v>
      </c>
      <c r="G55" s="15">
        <v>1860</v>
      </c>
      <c r="H55" s="15"/>
      <c r="I55" s="19"/>
      <c r="J55" s="56">
        <v>12.73</v>
      </c>
      <c r="K55" s="55">
        <v>202.57</v>
      </c>
      <c r="L55" s="55">
        <v>186.2</v>
      </c>
      <c r="M55" s="55">
        <v>255.43</v>
      </c>
      <c r="N55" s="15"/>
      <c r="O55" s="19"/>
      <c r="P55" s="15">
        <v>263</v>
      </c>
      <c r="Q55" s="15">
        <v>267</v>
      </c>
      <c r="R55" s="15">
        <v>260.4</v>
      </c>
      <c r="S55" s="15">
        <v>1607.4192000000003</v>
      </c>
      <c r="T55" s="15">
        <v>520.8896999999997</v>
      </c>
      <c r="U55" s="15">
        <v>3594.2992999999988</v>
      </c>
      <c r="V55" s="32"/>
      <c r="W55" s="15"/>
      <c r="X55" s="15"/>
      <c r="Y55" s="15"/>
      <c r="Z55" s="15"/>
      <c r="AA55" s="15"/>
    </row>
    <row r="56" spans="1:27" ht="12.75">
      <c r="A56" s="22"/>
      <c r="B56" s="13">
        <v>115</v>
      </c>
      <c r="C56" s="21">
        <v>125</v>
      </c>
      <c r="D56" s="13">
        <v>112</v>
      </c>
      <c r="E56" s="13">
        <v>2260</v>
      </c>
      <c r="F56" s="13">
        <v>1350</v>
      </c>
      <c r="G56" s="15">
        <v>3300</v>
      </c>
      <c r="H56" s="15"/>
      <c r="I56" s="19"/>
      <c r="J56" s="56">
        <v>12.82</v>
      </c>
      <c r="K56" s="55">
        <v>223.82</v>
      </c>
      <c r="L56" s="55">
        <v>206.14</v>
      </c>
      <c r="M56" s="55">
        <v>282.62</v>
      </c>
      <c r="N56" s="15"/>
      <c r="O56" s="19"/>
      <c r="P56" s="15">
        <v>264</v>
      </c>
      <c r="Q56" s="15">
        <v>267</v>
      </c>
      <c r="R56" s="15">
        <v>260.4</v>
      </c>
      <c r="S56" s="15">
        <v>920.0432999999975</v>
      </c>
      <c r="T56" s="15">
        <v>352.37129999999706</v>
      </c>
      <c r="U56" s="15">
        <v>2098.333699999999</v>
      </c>
      <c r="V56" s="32"/>
      <c r="W56" s="15"/>
      <c r="X56" s="15"/>
      <c r="Y56" s="15"/>
      <c r="Z56" s="15"/>
      <c r="AA56" s="15"/>
    </row>
    <row r="57" spans="1:27" ht="12.75">
      <c r="A57" s="22"/>
      <c r="B57" s="13">
        <v>115</v>
      </c>
      <c r="C57" s="21">
        <v>125</v>
      </c>
      <c r="D57" s="13">
        <v>112</v>
      </c>
      <c r="E57" s="13">
        <v>2710</v>
      </c>
      <c r="F57" s="13">
        <v>1350</v>
      </c>
      <c r="G57" s="15">
        <v>3300</v>
      </c>
      <c r="H57" s="15"/>
      <c r="I57" s="19"/>
      <c r="J57" s="56">
        <v>12.87</v>
      </c>
      <c r="K57" s="55">
        <v>210.62</v>
      </c>
      <c r="L57" s="55">
        <v>194.17</v>
      </c>
      <c r="M57" s="55">
        <v>264.66</v>
      </c>
      <c r="N57" s="15"/>
      <c r="O57" s="19"/>
      <c r="P57" s="15">
        <v>265</v>
      </c>
      <c r="Q57" s="15">
        <v>267</v>
      </c>
      <c r="R57" s="15">
        <v>260.4</v>
      </c>
      <c r="S57" s="15">
        <v>2098.333699999999</v>
      </c>
      <c r="T57" s="15">
        <v>1121.13</v>
      </c>
      <c r="U57" s="15">
        <v>3452.500799999998</v>
      </c>
      <c r="V57" s="32"/>
      <c r="W57" s="15"/>
      <c r="X57" s="15"/>
      <c r="Y57" s="15"/>
      <c r="Z57" s="15"/>
      <c r="AA57" s="15"/>
    </row>
    <row r="58" spans="1:27" ht="12.75">
      <c r="A58" s="22"/>
      <c r="B58" s="13">
        <v>115</v>
      </c>
      <c r="C58" s="21">
        <v>125</v>
      </c>
      <c r="D58" s="13">
        <v>112</v>
      </c>
      <c r="E58" s="13">
        <v>2690</v>
      </c>
      <c r="F58" s="13">
        <v>1350</v>
      </c>
      <c r="G58" s="15">
        <v>3300</v>
      </c>
      <c r="H58" s="15"/>
      <c r="I58" s="19"/>
      <c r="J58" s="56">
        <v>12.92</v>
      </c>
      <c r="K58" s="55">
        <v>227.9</v>
      </c>
      <c r="L58" s="55">
        <v>210.13</v>
      </c>
      <c r="M58" s="55">
        <v>287.41</v>
      </c>
      <c r="N58" s="15"/>
      <c r="O58" s="19"/>
      <c r="P58" s="15">
        <v>296.8</v>
      </c>
      <c r="Q58" s="15">
        <v>299</v>
      </c>
      <c r="R58" s="15">
        <v>294.6</v>
      </c>
      <c r="S58" s="15">
        <v>452.2552999999971</v>
      </c>
      <c r="T58" s="15">
        <v>302.1424999999981</v>
      </c>
      <c r="U58" s="15">
        <v>1050.985700000001</v>
      </c>
      <c r="V58" s="15"/>
      <c r="W58" s="15"/>
      <c r="X58" s="15"/>
      <c r="Y58" s="15"/>
      <c r="Z58" s="15"/>
      <c r="AA58" s="15"/>
    </row>
    <row r="59" spans="1:27" ht="12.75">
      <c r="A59" s="22"/>
      <c r="B59" s="13">
        <v>120</v>
      </c>
      <c r="C59" s="21">
        <v>125</v>
      </c>
      <c r="D59" s="13">
        <v>112</v>
      </c>
      <c r="E59" s="13">
        <v>1480</v>
      </c>
      <c r="F59" s="13">
        <v>1200</v>
      </c>
      <c r="G59" s="15">
        <v>1800</v>
      </c>
      <c r="H59" s="15"/>
      <c r="I59" s="19"/>
      <c r="J59" s="56">
        <v>13.12</v>
      </c>
      <c r="K59" s="55">
        <v>205.43</v>
      </c>
      <c r="L59" s="55">
        <v>189.28</v>
      </c>
      <c r="M59" s="55">
        <v>258.08</v>
      </c>
      <c r="N59" s="15"/>
      <c r="O59" s="19" t="s">
        <v>9</v>
      </c>
      <c r="P59" s="20">
        <v>15.15</v>
      </c>
      <c r="Q59" s="20">
        <v>16.65</v>
      </c>
      <c r="R59" s="20">
        <v>13.65</v>
      </c>
      <c r="S59" s="15">
        <v>310</v>
      </c>
      <c r="T59" s="15">
        <v>306.94944506363805</v>
      </c>
      <c r="U59" s="15">
        <v>312.6916305432763</v>
      </c>
      <c r="V59" s="15"/>
      <c r="W59" s="15"/>
      <c r="X59" s="15"/>
      <c r="Y59" s="15"/>
      <c r="Z59" s="15"/>
      <c r="AA59" s="15"/>
    </row>
    <row r="60" spans="1:27" ht="12.75">
      <c r="A60" s="22"/>
      <c r="B60" s="13">
        <v>153.25</v>
      </c>
      <c r="C60" s="13">
        <v>155.7</v>
      </c>
      <c r="D60" s="13">
        <v>150.8</v>
      </c>
      <c r="E60" s="13">
        <v>3180</v>
      </c>
      <c r="F60" s="13">
        <v>2280</v>
      </c>
      <c r="G60" s="15">
        <v>3480</v>
      </c>
      <c r="H60" s="15"/>
      <c r="I60" s="19"/>
      <c r="J60" s="56">
        <v>13.22</v>
      </c>
      <c r="K60" s="55">
        <v>225.39</v>
      </c>
      <c r="L60" s="55">
        <v>208.26</v>
      </c>
      <c r="M60" s="55">
        <v>282.95</v>
      </c>
      <c r="N60" s="15"/>
      <c r="O60" s="19"/>
      <c r="P60" s="20">
        <v>15.25</v>
      </c>
      <c r="Q60" s="20">
        <v>16.75</v>
      </c>
      <c r="R60" s="20">
        <v>13.75</v>
      </c>
      <c r="S60" s="15">
        <v>316</v>
      </c>
      <c r="T60" s="1">
        <v>313.2099809376331</v>
      </c>
      <c r="U60" s="1">
        <v>318.46943435246925</v>
      </c>
      <c r="V60" s="15"/>
      <c r="W60" s="15"/>
      <c r="X60" s="15"/>
      <c r="Y60" s="15"/>
      <c r="Z60" s="15"/>
      <c r="AA60" s="15"/>
    </row>
    <row r="61" spans="1:27" ht="12.75">
      <c r="A61" s="22"/>
      <c r="B61" s="13">
        <v>190.75</v>
      </c>
      <c r="C61" s="13">
        <v>196.5</v>
      </c>
      <c r="D61" s="13">
        <v>185</v>
      </c>
      <c r="E61" s="13">
        <v>4560</v>
      </c>
      <c r="F61" s="13">
        <v>3960</v>
      </c>
      <c r="G61" s="15">
        <v>5160</v>
      </c>
      <c r="H61" s="15"/>
      <c r="I61" s="19"/>
      <c r="J61" s="56">
        <v>13.25</v>
      </c>
      <c r="K61" s="55">
        <v>230.19</v>
      </c>
      <c r="L61" s="55">
        <v>212.19</v>
      </c>
      <c r="M61" s="55">
        <v>290.61</v>
      </c>
      <c r="N61" s="15"/>
      <c r="O61" s="19"/>
      <c r="P61" s="20">
        <v>15.3</v>
      </c>
      <c r="Q61" s="20">
        <v>16.8</v>
      </c>
      <c r="R61" s="20">
        <v>13.8</v>
      </c>
      <c r="S61" s="15">
        <v>316</v>
      </c>
      <c r="T61" s="1">
        <v>313.0553552562577</v>
      </c>
      <c r="U61" s="1">
        <v>318.28021927937766</v>
      </c>
      <c r="V61" s="15"/>
      <c r="W61" s="15"/>
      <c r="X61" s="15"/>
      <c r="Y61" s="15"/>
      <c r="Z61" s="15"/>
      <c r="AA61" s="15"/>
    </row>
    <row r="62" spans="1:27" ht="12.75">
      <c r="A62" s="22"/>
      <c r="B62" s="13">
        <v>173.6</v>
      </c>
      <c r="C62" s="13">
        <v>175.6</v>
      </c>
      <c r="D62" s="13">
        <v>171.6</v>
      </c>
      <c r="E62" s="13">
        <v>1920</v>
      </c>
      <c r="F62" s="13">
        <v>1320</v>
      </c>
      <c r="G62" s="15">
        <v>2520</v>
      </c>
      <c r="H62" s="15"/>
      <c r="I62" s="19"/>
      <c r="J62" s="56">
        <v>13.29</v>
      </c>
      <c r="K62" s="55">
        <v>228.55</v>
      </c>
      <c r="L62" s="55">
        <v>210.64</v>
      </c>
      <c r="M62" s="55">
        <v>288.49</v>
      </c>
      <c r="N62" s="15"/>
      <c r="O62" s="19"/>
      <c r="P62" s="20">
        <v>16.5</v>
      </c>
      <c r="Q62" s="20">
        <v>18</v>
      </c>
      <c r="R62" s="20">
        <v>15</v>
      </c>
      <c r="S62" s="15">
        <v>396</v>
      </c>
      <c r="T62" s="15">
        <v>385.49242581888365</v>
      </c>
      <c r="U62" s="15">
        <v>412.77179600795654</v>
      </c>
      <c r="V62" s="15"/>
      <c r="W62" s="15"/>
      <c r="X62" s="15"/>
      <c r="Y62" s="53"/>
      <c r="Z62" s="53"/>
      <c r="AA62" s="15"/>
    </row>
    <row r="63" spans="1:27" ht="12.75">
      <c r="A63" s="22"/>
      <c r="B63" s="13">
        <v>215.8</v>
      </c>
      <c r="C63" s="13">
        <v>228</v>
      </c>
      <c r="D63" s="13">
        <v>203.6</v>
      </c>
      <c r="E63" s="13">
        <v>1650</v>
      </c>
      <c r="F63" s="13">
        <v>900</v>
      </c>
      <c r="G63" s="15">
        <v>3450</v>
      </c>
      <c r="H63" s="15"/>
      <c r="I63" s="19"/>
      <c r="J63" s="56">
        <v>13.36</v>
      </c>
      <c r="K63" s="55">
        <v>220.34</v>
      </c>
      <c r="L63" s="55">
        <v>203.33</v>
      </c>
      <c r="M63" s="55">
        <v>276.99</v>
      </c>
      <c r="N63" s="15"/>
      <c r="O63" s="19"/>
      <c r="P63" s="20">
        <v>54.033</v>
      </c>
      <c r="Q63" s="20">
        <v>54.133</v>
      </c>
      <c r="R63" s="20">
        <v>53.933</v>
      </c>
      <c r="S63" s="15">
        <v>342</v>
      </c>
      <c r="T63" s="15">
        <v>338.6918515922519</v>
      </c>
      <c r="U63" s="15">
        <v>345.62948768325026</v>
      </c>
      <c r="V63" s="15"/>
      <c r="W63" s="15"/>
      <c r="X63" s="15"/>
      <c r="Y63" s="53"/>
      <c r="Z63" s="53"/>
      <c r="AA63" s="15"/>
    </row>
    <row r="64" spans="1:27" ht="12.75">
      <c r="A64" s="22"/>
      <c r="B64" s="13">
        <v>215.8</v>
      </c>
      <c r="C64" s="13">
        <v>228</v>
      </c>
      <c r="D64" s="13">
        <v>203.6</v>
      </c>
      <c r="E64" s="13">
        <v>1830</v>
      </c>
      <c r="F64" s="13">
        <v>900</v>
      </c>
      <c r="G64" s="15">
        <v>3450</v>
      </c>
      <c r="H64" s="15"/>
      <c r="I64" s="19"/>
      <c r="J64" s="56">
        <v>13.39</v>
      </c>
      <c r="K64" s="55">
        <v>223.02</v>
      </c>
      <c r="L64" s="55">
        <v>205.94</v>
      </c>
      <c r="M64" s="55">
        <v>280.17</v>
      </c>
      <c r="N64" s="15"/>
      <c r="O64" s="19"/>
      <c r="P64" s="20">
        <v>54.09</v>
      </c>
      <c r="Q64" s="20">
        <v>54.19</v>
      </c>
      <c r="R64" s="20">
        <v>53.99</v>
      </c>
      <c r="S64" s="15">
        <v>323</v>
      </c>
      <c r="T64" s="15">
        <v>320.79807178892355</v>
      </c>
      <c r="U64" s="15">
        <v>325.9412813210417</v>
      </c>
      <c r="V64" s="15"/>
      <c r="W64" s="15"/>
      <c r="X64" s="15"/>
      <c r="Y64" s="53"/>
      <c r="Z64" s="53"/>
      <c r="AA64" s="15"/>
    </row>
    <row r="65" spans="1:27" ht="12.75">
      <c r="A65" s="22"/>
      <c r="B65" s="13">
        <v>222.25</v>
      </c>
      <c r="C65" s="13">
        <v>228</v>
      </c>
      <c r="D65" s="13">
        <v>216.5</v>
      </c>
      <c r="E65" s="13">
        <v>2850</v>
      </c>
      <c r="F65" s="13">
        <v>900</v>
      </c>
      <c r="G65" s="15">
        <v>3450</v>
      </c>
      <c r="H65" s="15"/>
      <c r="I65" s="19"/>
      <c r="J65" s="56">
        <v>13.46</v>
      </c>
      <c r="K65" s="55">
        <v>223.05</v>
      </c>
      <c r="L65" s="55">
        <v>206</v>
      </c>
      <c r="M65" s="55">
        <v>280.11</v>
      </c>
      <c r="N65" s="15"/>
      <c r="O65" s="19"/>
      <c r="P65" s="20">
        <v>54.5</v>
      </c>
      <c r="Q65" s="20">
        <v>54.6</v>
      </c>
      <c r="R65" s="20">
        <v>54.4</v>
      </c>
      <c r="S65" s="15">
        <v>345</v>
      </c>
      <c r="T65" s="15">
        <v>338.64029756155395</v>
      </c>
      <c r="U65" s="15">
        <v>351.647954101273</v>
      </c>
      <c r="V65" s="15"/>
      <c r="W65" s="15"/>
      <c r="X65" s="15"/>
      <c r="Y65" s="53"/>
      <c r="Z65" s="53"/>
      <c r="AA65" s="15"/>
    </row>
    <row r="66" spans="1:27" ht="12.75">
      <c r="A66" s="22"/>
      <c r="B66" s="13">
        <v>241</v>
      </c>
      <c r="C66" s="13">
        <v>245</v>
      </c>
      <c r="D66" s="13">
        <v>237</v>
      </c>
      <c r="E66" s="13">
        <v>710</v>
      </c>
      <c r="F66" s="13">
        <v>400</v>
      </c>
      <c r="G66" s="15">
        <v>1000</v>
      </c>
      <c r="H66" s="15"/>
      <c r="I66" s="19"/>
      <c r="J66" s="56">
        <v>13.53</v>
      </c>
      <c r="K66" s="55">
        <v>203.09</v>
      </c>
      <c r="L66" s="55">
        <v>187.36</v>
      </c>
      <c r="M66" s="55">
        <v>254.44</v>
      </c>
      <c r="N66" s="15"/>
      <c r="O66" s="19"/>
      <c r="P66" s="20">
        <v>55.4</v>
      </c>
      <c r="Q66" s="20">
        <v>55.5</v>
      </c>
      <c r="R66" s="20">
        <v>55.3</v>
      </c>
      <c r="S66" s="15">
        <v>360</v>
      </c>
      <c r="T66" s="15">
        <v>353.2861240707819</v>
      </c>
      <c r="U66" s="15">
        <v>369.1730723777344</v>
      </c>
      <c r="V66" s="15"/>
      <c r="W66" s="15"/>
      <c r="X66" s="15"/>
      <c r="Y66" s="53"/>
      <c r="Z66" s="53"/>
      <c r="AA66" s="15"/>
    </row>
    <row r="67" spans="1:27" ht="12.75">
      <c r="A67" s="22"/>
      <c r="B67" s="13">
        <v>241</v>
      </c>
      <c r="C67" s="13">
        <v>245</v>
      </c>
      <c r="D67" s="13">
        <v>237</v>
      </c>
      <c r="E67" s="13">
        <v>610</v>
      </c>
      <c r="F67" s="13">
        <v>300</v>
      </c>
      <c r="G67" s="15">
        <v>900</v>
      </c>
      <c r="H67" s="15"/>
      <c r="I67" s="19"/>
      <c r="J67" s="56">
        <v>13.59</v>
      </c>
      <c r="K67" s="55">
        <v>188.53</v>
      </c>
      <c r="L67" s="55">
        <v>173.41</v>
      </c>
      <c r="M67" s="55">
        <v>236.67</v>
      </c>
      <c r="N67" s="15"/>
      <c r="O67" s="19"/>
      <c r="P67" s="20">
        <v>55.725</v>
      </c>
      <c r="Q67" s="20">
        <v>55.834</v>
      </c>
      <c r="R67" s="20">
        <v>55.6</v>
      </c>
      <c r="S67" s="15">
        <v>373</v>
      </c>
      <c r="T67" s="15">
        <v>367.530398232046</v>
      </c>
      <c r="U67" s="15">
        <v>380.7651883748062</v>
      </c>
      <c r="V67" s="15"/>
      <c r="W67" s="15"/>
      <c r="AA67" s="15"/>
    </row>
    <row r="68" spans="1:27" ht="12.75">
      <c r="A68" s="22"/>
      <c r="B68" s="13">
        <v>260</v>
      </c>
      <c r="C68" s="13">
        <v>260.5</v>
      </c>
      <c r="D68" s="13">
        <v>259.5</v>
      </c>
      <c r="E68" s="13">
        <v>1000</v>
      </c>
      <c r="F68" s="13">
        <v>600</v>
      </c>
      <c r="G68" s="15">
        <v>1500</v>
      </c>
      <c r="H68" s="15"/>
      <c r="I68" s="19"/>
      <c r="J68" s="56">
        <v>13.66</v>
      </c>
      <c r="K68" s="55">
        <v>213.26</v>
      </c>
      <c r="L68" s="55">
        <v>196.17</v>
      </c>
      <c r="M68" s="55">
        <v>269.22</v>
      </c>
      <c r="N68" s="15"/>
      <c r="O68" s="19"/>
      <c r="P68" s="20">
        <v>55.8</v>
      </c>
      <c r="Q68" s="20">
        <v>58.8</v>
      </c>
      <c r="R68" s="20">
        <v>52.8</v>
      </c>
      <c r="S68" s="15">
        <v>826</v>
      </c>
      <c r="T68" s="15">
        <v>660.735079006032</v>
      </c>
      <c r="U68" s="28">
        <v>1000</v>
      </c>
      <c r="V68" s="15"/>
      <c r="W68" s="15"/>
      <c r="X68" s="15"/>
      <c r="Y68" s="53"/>
      <c r="Z68" s="53"/>
      <c r="AA68" s="15"/>
    </row>
    <row r="69" spans="1:27" ht="12.75">
      <c r="A69" s="22"/>
      <c r="B69" s="23">
        <v>294</v>
      </c>
      <c r="C69" s="23"/>
      <c r="D69" s="23"/>
      <c r="E69" s="23">
        <v>0</v>
      </c>
      <c r="F69" s="23">
        <v>0</v>
      </c>
      <c r="G69" s="32">
        <v>300</v>
      </c>
      <c r="H69" s="15"/>
      <c r="I69" s="19"/>
      <c r="J69" s="56">
        <v>14.09</v>
      </c>
      <c r="K69" s="55">
        <v>230.77</v>
      </c>
      <c r="L69" s="55">
        <v>212.67</v>
      </c>
      <c r="M69" s="55">
        <v>291.52</v>
      </c>
      <c r="N69" s="15"/>
      <c r="O69" s="19"/>
      <c r="P69" s="20">
        <v>55.9</v>
      </c>
      <c r="Q69" s="20">
        <v>56</v>
      </c>
      <c r="R69" s="20">
        <v>55.836</v>
      </c>
      <c r="S69" s="15">
        <v>298</v>
      </c>
      <c r="T69" s="15">
        <v>295.5561465504585</v>
      </c>
      <c r="U69" s="15">
        <v>299.54582272405554</v>
      </c>
      <c r="V69" s="15"/>
      <c r="W69" s="15"/>
      <c r="X69" s="15"/>
      <c r="Y69" s="53"/>
      <c r="Z69" s="53"/>
      <c r="AA69" s="15"/>
    </row>
    <row r="70" spans="1:27" ht="12.75">
      <c r="A70" s="22"/>
      <c r="B70" s="33">
        <v>302.75</v>
      </c>
      <c r="C70" s="33">
        <v>306.5</v>
      </c>
      <c r="D70" s="33">
        <v>299</v>
      </c>
      <c r="E70" s="33">
        <v>1470</v>
      </c>
      <c r="F70" s="23">
        <v>850</v>
      </c>
      <c r="G70" s="32">
        <v>2050</v>
      </c>
      <c r="H70" s="32"/>
      <c r="I70" s="19"/>
      <c r="J70" s="56">
        <v>14.22</v>
      </c>
      <c r="K70" s="55">
        <v>219.85</v>
      </c>
      <c r="L70" s="55">
        <v>202.26</v>
      </c>
      <c r="M70" s="55">
        <v>277.92</v>
      </c>
      <c r="N70" s="15"/>
      <c r="O70" s="19"/>
      <c r="P70" s="20">
        <v>55.9</v>
      </c>
      <c r="Q70" s="20">
        <v>56</v>
      </c>
      <c r="R70" s="20">
        <v>55.833999999999996</v>
      </c>
      <c r="S70" s="15">
        <v>303</v>
      </c>
      <c r="T70" s="15">
        <v>301.7423048112254</v>
      </c>
      <c r="U70" s="15">
        <v>304.4660607253029</v>
      </c>
      <c r="V70" s="15"/>
      <c r="Y70" s="53"/>
      <c r="Z70" s="53"/>
      <c r="AA70" s="15"/>
    </row>
    <row r="71" spans="1:27" ht="12.75">
      <c r="A71" s="22"/>
      <c r="B71" s="33">
        <v>302.75</v>
      </c>
      <c r="C71" s="33">
        <v>306.5</v>
      </c>
      <c r="D71" s="33">
        <v>299</v>
      </c>
      <c r="E71" s="13">
        <v>1520</v>
      </c>
      <c r="F71" s="13">
        <v>900</v>
      </c>
      <c r="G71" s="15">
        <v>2100</v>
      </c>
      <c r="H71" s="32"/>
      <c r="I71" s="19"/>
      <c r="J71" s="56">
        <v>14.5</v>
      </c>
      <c r="K71" s="55">
        <v>205</v>
      </c>
      <c r="L71" s="55">
        <v>188.91</v>
      </c>
      <c r="M71" s="55">
        <v>257.45</v>
      </c>
      <c r="N71" s="15"/>
      <c r="O71" s="19"/>
      <c r="P71" s="20">
        <v>55.941</v>
      </c>
      <c r="Q71" s="20">
        <v>56.041000000000004</v>
      </c>
      <c r="R71" s="20">
        <v>55.834</v>
      </c>
      <c r="S71" s="15">
        <v>300</v>
      </c>
      <c r="T71" s="15">
        <v>297.0410065801845</v>
      </c>
      <c r="U71" s="15">
        <v>301.73238173197336</v>
      </c>
      <c r="V71" s="15"/>
      <c r="W71" s="15"/>
      <c r="X71" s="15"/>
      <c r="Y71" s="53"/>
      <c r="Z71" s="53"/>
      <c r="AA71" s="15"/>
    </row>
    <row r="72" spans="1:27" ht="12.75">
      <c r="A72" s="22"/>
      <c r="B72" s="33">
        <v>342.5</v>
      </c>
      <c r="C72" s="13">
        <v>346</v>
      </c>
      <c r="D72" s="13">
        <v>339</v>
      </c>
      <c r="E72" s="13">
        <v>2060</v>
      </c>
      <c r="F72" s="13">
        <v>1500</v>
      </c>
      <c r="G72" s="15">
        <v>2550</v>
      </c>
      <c r="H72" s="32"/>
      <c r="I72" s="19"/>
      <c r="J72" s="56">
        <v>14.9</v>
      </c>
      <c r="K72" s="55">
        <v>235.75</v>
      </c>
      <c r="L72" s="55">
        <v>217.15</v>
      </c>
      <c r="M72" s="55">
        <v>298.43</v>
      </c>
      <c r="N72" s="15"/>
      <c r="O72" s="19"/>
      <c r="P72" s="20">
        <v>55.943000000000005</v>
      </c>
      <c r="Q72" s="20">
        <v>56.043000000000006</v>
      </c>
      <c r="R72" s="20">
        <v>55.834</v>
      </c>
      <c r="S72" s="15">
        <v>390</v>
      </c>
      <c r="T72" s="15">
        <v>380.0064819508853</v>
      </c>
      <c r="U72" s="15">
        <v>406.2432368699742</v>
      </c>
      <c r="V72" s="15"/>
      <c r="W72" s="15"/>
      <c r="X72" s="15"/>
      <c r="Y72" s="53"/>
      <c r="Z72" s="53"/>
      <c r="AA72" s="15"/>
    </row>
    <row r="73" spans="1:27" ht="12.75">
      <c r="A73" s="22"/>
      <c r="B73" s="33">
        <v>391.4</v>
      </c>
      <c r="C73" s="13">
        <v>397.5</v>
      </c>
      <c r="D73" s="13">
        <v>385.3</v>
      </c>
      <c r="E73" s="13">
        <v>1560</v>
      </c>
      <c r="F73" s="13">
        <v>960</v>
      </c>
      <c r="G73" s="15">
        <v>2160</v>
      </c>
      <c r="H73" s="32"/>
      <c r="I73" s="19"/>
      <c r="J73" s="56">
        <v>15.01</v>
      </c>
      <c r="K73" s="55">
        <v>229.43</v>
      </c>
      <c r="L73" s="55">
        <v>211.64</v>
      </c>
      <c r="M73" s="55">
        <v>289.2</v>
      </c>
      <c r="N73" s="15"/>
      <c r="O73" s="19"/>
      <c r="P73" s="20">
        <v>55.963</v>
      </c>
      <c r="Q73" s="20">
        <v>56.063</v>
      </c>
      <c r="R73" s="20">
        <v>55.834</v>
      </c>
      <c r="S73" s="15">
        <v>299</v>
      </c>
      <c r="T73" s="15">
        <v>297.03578392752934</v>
      </c>
      <c r="U73" s="15">
        <v>301.0040384555958</v>
      </c>
      <c r="V73" s="15"/>
      <c r="W73" s="15"/>
      <c r="X73" s="15"/>
      <c r="Y73" s="53"/>
      <c r="Z73" s="53"/>
      <c r="AA73" s="15"/>
    </row>
    <row r="74" spans="1:27" ht="12.75">
      <c r="A74" s="12" t="s">
        <v>3</v>
      </c>
      <c r="B74" s="13">
        <v>133.2</v>
      </c>
      <c r="C74" s="13">
        <v>136.4</v>
      </c>
      <c r="D74" s="13">
        <v>130</v>
      </c>
      <c r="E74" s="13">
        <v>2300</v>
      </c>
      <c r="F74" s="13">
        <v>2200</v>
      </c>
      <c r="G74" s="13">
        <v>2400</v>
      </c>
      <c r="H74" s="15"/>
      <c r="I74" s="19"/>
      <c r="J74" s="56">
        <v>15.09</v>
      </c>
      <c r="K74" s="55">
        <v>219.59</v>
      </c>
      <c r="L74" s="55">
        <v>202.3</v>
      </c>
      <c r="M74" s="55">
        <v>276.83</v>
      </c>
      <c r="N74" s="15"/>
      <c r="O74" s="19"/>
      <c r="P74" s="20">
        <v>56.2</v>
      </c>
      <c r="Q74" s="20">
        <v>56.3</v>
      </c>
      <c r="R74" s="20">
        <v>56.1</v>
      </c>
      <c r="S74" s="15">
        <v>306</v>
      </c>
      <c r="T74" s="15">
        <v>303.8499636543152</v>
      </c>
      <c r="U74" s="15">
        <v>307.6519045760023</v>
      </c>
      <c r="V74" s="15"/>
      <c r="W74" s="15"/>
      <c r="X74" s="15"/>
      <c r="Y74" s="53"/>
      <c r="Z74" s="53"/>
      <c r="AA74" s="15"/>
    </row>
    <row r="75" spans="1:27" ht="12.75">
      <c r="A75" s="12" t="s">
        <v>28</v>
      </c>
      <c r="B75" s="13">
        <v>112.3</v>
      </c>
      <c r="C75" s="13">
        <v>125</v>
      </c>
      <c r="D75" s="13">
        <v>99.6</v>
      </c>
      <c r="E75" s="13">
        <v>2450</v>
      </c>
      <c r="F75" s="13">
        <v>1700</v>
      </c>
      <c r="G75" s="13">
        <v>3200</v>
      </c>
      <c r="H75" s="15"/>
      <c r="I75" s="19"/>
      <c r="J75" s="56">
        <v>15.12</v>
      </c>
      <c r="K75" s="55">
        <v>215.19</v>
      </c>
      <c r="L75" s="55">
        <v>197.94</v>
      </c>
      <c r="M75" s="55">
        <v>271.82</v>
      </c>
      <c r="N75" s="15"/>
      <c r="O75" s="19"/>
      <c r="P75" s="20">
        <v>56.264</v>
      </c>
      <c r="Q75" s="20">
        <v>56.389</v>
      </c>
      <c r="R75" s="20">
        <v>56.139</v>
      </c>
      <c r="S75" s="15">
        <v>309</v>
      </c>
      <c r="T75" s="15">
        <v>307.2219365484904</v>
      </c>
      <c r="U75" s="15">
        <v>310.75547545100335</v>
      </c>
      <c r="V75" s="15"/>
      <c r="W75" s="15"/>
      <c r="X75" s="15"/>
      <c r="Y75" s="53"/>
      <c r="Z75" s="53"/>
      <c r="AA75" s="15"/>
    </row>
    <row r="76" spans="1:27" ht="12.75">
      <c r="A76" s="12" t="s">
        <v>67</v>
      </c>
      <c r="B76" s="13">
        <v>368</v>
      </c>
      <c r="C76" s="13">
        <v>374.5</v>
      </c>
      <c r="D76" s="13">
        <v>359.2</v>
      </c>
      <c r="E76" s="13">
        <v>2850</v>
      </c>
      <c r="F76" s="13">
        <v>2100</v>
      </c>
      <c r="G76" s="15">
        <v>3600</v>
      </c>
      <c r="H76" s="15"/>
      <c r="I76" s="19"/>
      <c r="J76" s="56">
        <v>15.2</v>
      </c>
      <c r="K76" s="55">
        <v>187.48</v>
      </c>
      <c r="L76" s="55">
        <v>172.39</v>
      </c>
      <c r="M76" s="55">
        <v>235.4</v>
      </c>
      <c r="N76" s="15"/>
      <c r="O76" s="19"/>
      <c r="P76" s="20">
        <v>56.407000000000004</v>
      </c>
      <c r="Q76" s="20">
        <v>56.557</v>
      </c>
      <c r="R76" s="20">
        <v>56.257000000000005</v>
      </c>
      <c r="S76" s="15">
        <v>317</v>
      </c>
      <c r="T76" s="15">
        <v>314.71696259407867</v>
      </c>
      <c r="U76" s="15">
        <v>318.45077448800254</v>
      </c>
      <c r="V76" s="15"/>
      <c r="W76" s="15"/>
      <c r="X76" s="15"/>
      <c r="Y76" s="53"/>
      <c r="Z76" s="53"/>
      <c r="AA76" s="15"/>
    </row>
    <row r="77" spans="2:27" ht="12.75">
      <c r="B77" s="13">
        <v>370</v>
      </c>
      <c r="C77" s="13">
        <v>374.5</v>
      </c>
      <c r="D77" s="13">
        <v>359.2</v>
      </c>
      <c r="E77" s="13">
        <v>3150</v>
      </c>
      <c r="F77" s="13">
        <v>2400</v>
      </c>
      <c r="G77" s="15">
        <v>3900</v>
      </c>
      <c r="H77" s="15"/>
      <c r="I77" s="19"/>
      <c r="J77" s="56">
        <v>15.31</v>
      </c>
      <c r="K77" s="55">
        <v>199.16</v>
      </c>
      <c r="L77" s="55">
        <v>183.58</v>
      </c>
      <c r="M77" s="55">
        <v>249.66</v>
      </c>
      <c r="N77" s="15"/>
      <c r="O77" s="19"/>
      <c r="P77" s="20">
        <v>56.543</v>
      </c>
      <c r="Q77" s="20">
        <v>56.693</v>
      </c>
      <c r="R77" s="20">
        <v>56.393</v>
      </c>
      <c r="S77" s="15">
        <v>307</v>
      </c>
      <c r="T77" s="15">
        <v>304.56866685896654</v>
      </c>
      <c r="U77" s="15">
        <v>308.39847128689473</v>
      </c>
      <c r="V77" s="15"/>
      <c r="W77" s="15"/>
      <c r="X77" s="15"/>
      <c r="Y77" s="53"/>
      <c r="Z77" s="53"/>
      <c r="AA77" s="15"/>
    </row>
    <row r="78" spans="2:27" ht="12.75">
      <c r="B78" s="13">
        <v>402.25</v>
      </c>
      <c r="C78" s="13">
        <v>407</v>
      </c>
      <c r="D78" s="13">
        <v>397.5</v>
      </c>
      <c r="E78" s="13">
        <v>3300</v>
      </c>
      <c r="F78" s="13">
        <v>2400</v>
      </c>
      <c r="G78" s="13">
        <v>4200</v>
      </c>
      <c r="H78" s="15"/>
      <c r="I78" s="19"/>
      <c r="J78" s="56">
        <v>15.42</v>
      </c>
      <c r="K78" s="55">
        <v>202.09</v>
      </c>
      <c r="L78" s="55">
        <v>186.47</v>
      </c>
      <c r="M78" s="55">
        <v>253.04</v>
      </c>
      <c r="N78" s="15"/>
      <c r="O78" s="19"/>
      <c r="P78" s="20">
        <v>56.543</v>
      </c>
      <c r="Q78" s="20">
        <v>56.693</v>
      </c>
      <c r="R78" s="20">
        <v>56.393</v>
      </c>
      <c r="S78" s="15">
        <v>314</v>
      </c>
      <c r="T78" s="15">
        <v>312.03960166618947</v>
      </c>
      <c r="U78" s="15">
        <v>316.3794246450296</v>
      </c>
      <c r="V78" s="15"/>
      <c r="W78" s="15"/>
      <c r="X78" s="15"/>
      <c r="Y78" s="53"/>
      <c r="Z78" s="53"/>
      <c r="AA78" s="15"/>
    </row>
    <row r="79" spans="1:27" ht="12.75">
      <c r="A79" s="22"/>
      <c r="B79" s="13">
        <v>417.35</v>
      </c>
      <c r="C79" s="13">
        <v>418.7</v>
      </c>
      <c r="D79" s="13">
        <v>416</v>
      </c>
      <c r="E79" s="13">
        <v>3600</v>
      </c>
      <c r="F79" s="13">
        <v>2700</v>
      </c>
      <c r="G79" s="15">
        <v>4500</v>
      </c>
      <c r="H79" s="15"/>
      <c r="I79" s="19"/>
      <c r="J79" s="56">
        <v>15.52</v>
      </c>
      <c r="K79" s="55">
        <v>205.38</v>
      </c>
      <c r="L79" s="55">
        <v>189.55</v>
      </c>
      <c r="M79" s="55">
        <v>257.24</v>
      </c>
      <c r="N79" s="15"/>
      <c r="O79" s="19"/>
      <c r="P79" s="20">
        <v>56.543</v>
      </c>
      <c r="Q79" s="20">
        <v>56.756</v>
      </c>
      <c r="R79" s="20">
        <v>56.33</v>
      </c>
      <c r="S79" s="15">
        <v>312</v>
      </c>
      <c r="T79" s="15">
        <v>309.2226196296204</v>
      </c>
      <c r="U79" s="15">
        <v>314.4665049348418</v>
      </c>
      <c r="X79" s="15"/>
      <c r="Y79" s="53"/>
      <c r="Z79" s="53"/>
      <c r="AA79" s="15"/>
    </row>
    <row r="80" spans="1:27" ht="12.75">
      <c r="A80" s="47" t="s">
        <v>107</v>
      </c>
      <c r="B80" s="14">
        <v>379.9</v>
      </c>
      <c r="C80" s="14">
        <v>385.3</v>
      </c>
      <c r="D80" s="14">
        <v>374.5</v>
      </c>
      <c r="E80" s="14">
        <v>2800</v>
      </c>
      <c r="F80" s="14">
        <v>2300</v>
      </c>
      <c r="G80" s="57">
        <v>3200</v>
      </c>
      <c r="I80" s="19"/>
      <c r="J80" s="56">
        <v>16.14</v>
      </c>
      <c r="K80" s="55">
        <v>213.07</v>
      </c>
      <c r="L80" s="55">
        <v>196.49</v>
      </c>
      <c r="M80" s="55">
        <v>267.74</v>
      </c>
      <c r="N80" s="15"/>
      <c r="O80" s="19"/>
      <c r="P80" s="20">
        <v>56.954</v>
      </c>
      <c r="Q80" s="20">
        <v>57.2885</v>
      </c>
      <c r="R80" s="20">
        <v>56.6195</v>
      </c>
      <c r="S80" s="15">
        <v>363</v>
      </c>
      <c r="T80" s="15">
        <v>353.9086363282618</v>
      </c>
      <c r="U80" s="15">
        <v>375.6401848486727</v>
      </c>
      <c r="V80" s="15"/>
      <c r="W80" s="15"/>
      <c r="X80" s="15"/>
      <c r="Y80" s="53"/>
      <c r="Z80" s="53"/>
      <c r="AA80" s="15"/>
    </row>
    <row r="81" spans="1:27" ht="12.75">
      <c r="A81" s="47"/>
      <c r="B81" s="14">
        <v>388.55</v>
      </c>
      <c r="C81" s="14">
        <v>391.8</v>
      </c>
      <c r="D81" s="14">
        <v>385.3</v>
      </c>
      <c r="E81" s="14">
        <v>3900</v>
      </c>
      <c r="F81" s="14">
        <v>2900</v>
      </c>
      <c r="G81" s="57">
        <v>5200</v>
      </c>
      <c r="I81" s="15"/>
      <c r="J81" s="56">
        <v>16.21</v>
      </c>
      <c r="K81" s="55">
        <v>176.08</v>
      </c>
      <c r="L81" s="55">
        <v>161.91</v>
      </c>
      <c r="M81" s="55">
        <v>220.49</v>
      </c>
      <c r="N81" s="15"/>
      <c r="O81" s="19"/>
      <c r="P81" s="20">
        <v>57.936</v>
      </c>
      <c r="Q81" s="20">
        <v>58.391</v>
      </c>
      <c r="R81" s="20">
        <v>57.288</v>
      </c>
      <c r="S81" s="15">
        <v>353</v>
      </c>
      <c r="T81" s="15">
        <v>347.1791335435039</v>
      </c>
      <c r="U81" s="15">
        <v>361.3462123062531</v>
      </c>
      <c r="V81" s="15"/>
      <c r="W81" s="15"/>
      <c r="X81" s="15"/>
      <c r="Y81" s="53"/>
      <c r="Z81" s="53"/>
      <c r="AA81" s="15"/>
    </row>
    <row r="82" spans="1:27" ht="12.75">
      <c r="A82" s="22" t="s">
        <v>9</v>
      </c>
      <c r="B82" s="15">
        <v>53.4</v>
      </c>
      <c r="C82" s="15">
        <v>53.7</v>
      </c>
      <c r="D82" s="15">
        <v>53.1</v>
      </c>
      <c r="E82" s="13">
        <v>2034</v>
      </c>
      <c r="F82" s="15">
        <v>1434</v>
      </c>
      <c r="G82" s="15">
        <v>2634</v>
      </c>
      <c r="H82" s="15"/>
      <c r="I82" s="15"/>
      <c r="J82" s="56">
        <v>16.27</v>
      </c>
      <c r="K82" s="55">
        <v>179.26</v>
      </c>
      <c r="L82" s="55">
        <v>165.44</v>
      </c>
      <c r="M82" s="55">
        <v>223.24</v>
      </c>
      <c r="N82" s="15"/>
      <c r="O82" s="19"/>
      <c r="P82" s="20">
        <v>59.1</v>
      </c>
      <c r="Q82" s="20">
        <v>59.75</v>
      </c>
      <c r="R82" s="20">
        <v>58.45</v>
      </c>
      <c r="S82" s="15">
        <v>451</v>
      </c>
      <c r="T82" s="15">
        <v>420.5898779889661</v>
      </c>
      <c r="U82" s="15">
        <v>519.0366729361497</v>
      </c>
      <c r="V82" s="15"/>
      <c r="W82" s="15"/>
      <c r="X82" s="15"/>
      <c r="Y82" s="53"/>
      <c r="Z82" s="53"/>
      <c r="AA82" s="15"/>
    </row>
    <row r="83" spans="1:27" ht="12.75">
      <c r="A83" s="22"/>
      <c r="B83" s="15">
        <v>54.1</v>
      </c>
      <c r="C83" s="15">
        <v>54.4</v>
      </c>
      <c r="D83" s="15">
        <v>53.8</v>
      </c>
      <c r="E83" s="13">
        <v>577</v>
      </c>
      <c r="F83" s="15">
        <v>177</v>
      </c>
      <c r="G83" s="15">
        <v>977</v>
      </c>
      <c r="H83" s="15"/>
      <c r="I83" s="19"/>
      <c r="J83" s="56">
        <v>16.34</v>
      </c>
      <c r="K83" s="55">
        <v>238.27</v>
      </c>
      <c r="L83" s="55">
        <v>219.68</v>
      </c>
      <c r="M83" s="55">
        <v>301.22</v>
      </c>
      <c r="N83" s="15"/>
      <c r="O83" s="19"/>
      <c r="P83" s="20">
        <v>59.1</v>
      </c>
      <c r="Q83" s="20">
        <v>59.75</v>
      </c>
      <c r="R83" s="20">
        <v>58.45</v>
      </c>
      <c r="S83" s="15">
        <v>409</v>
      </c>
      <c r="T83" s="15">
        <v>387.8944745517771</v>
      </c>
      <c r="U83" s="15">
        <v>446.6141053932608</v>
      </c>
      <c r="V83" s="15"/>
      <c r="W83" s="15"/>
      <c r="X83" s="15"/>
      <c r="Y83" s="15"/>
      <c r="Z83" s="15"/>
      <c r="AA83" s="15"/>
    </row>
    <row r="84" spans="1:27" ht="12.75">
      <c r="A84" s="22"/>
      <c r="B84" s="15">
        <v>55.4</v>
      </c>
      <c r="C84" s="15">
        <v>55.7</v>
      </c>
      <c r="D84" s="15">
        <v>55.1</v>
      </c>
      <c r="E84" s="13">
        <v>1152</v>
      </c>
      <c r="F84" s="15">
        <v>652</v>
      </c>
      <c r="G84" s="15">
        <v>1652</v>
      </c>
      <c r="H84" s="15"/>
      <c r="I84" s="19"/>
      <c r="J84" s="56">
        <v>16.4</v>
      </c>
      <c r="K84" s="55">
        <v>200.6</v>
      </c>
      <c r="L84" s="55">
        <v>184.3</v>
      </c>
      <c r="M84" s="55">
        <v>253.05</v>
      </c>
      <c r="N84" s="15"/>
      <c r="O84" s="19" t="s">
        <v>16</v>
      </c>
      <c r="P84" s="15">
        <v>267</v>
      </c>
      <c r="Q84" s="15">
        <v>270.6</v>
      </c>
      <c r="R84" s="15">
        <v>267</v>
      </c>
      <c r="S84" s="15">
        <v>343</v>
      </c>
      <c r="T84" s="15">
        <v>310</v>
      </c>
      <c r="U84" s="15">
        <v>376</v>
      </c>
      <c r="V84" s="15"/>
      <c r="W84" s="15"/>
      <c r="X84" s="15"/>
      <c r="Y84" s="15"/>
      <c r="Z84" s="15"/>
      <c r="AA84" s="15"/>
    </row>
    <row r="85" spans="1:27" ht="12.75">
      <c r="A85" s="22"/>
      <c r="B85" s="15">
        <v>55.7</v>
      </c>
      <c r="C85" s="15">
        <v>56</v>
      </c>
      <c r="D85" s="15">
        <v>55.4</v>
      </c>
      <c r="E85" s="15">
        <v>1217</v>
      </c>
      <c r="F85" s="15">
        <v>727</v>
      </c>
      <c r="G85" s="15">
        <v>1717</v>
      </c>
      <c r="H85" s="15"/>
      <c r="I85" s="19"/>
      <c r="J85" s="56">
        <v>16.64</v>
      </c>
      <c r="K85" s="55">
        <v>219.73</v>
      </c>
      <c r="L85" s="55">
        <v>202.14</v>
      </c>
      <c r="M85" s="55">
        <v>277.78</v>
      </c>
      <c r="N85" s="15"/>
      <c r="O85" s="19"/>
      <c r="P85" s="15">
        <v>267</v>
      </c>
      <c r="Q85" s="15">
        <v>270.6</v>
      </c>
      <c r="R85" s="15">
        <v>267</v>
      </c>
      <c r="S85" s="15">
        <v>266</v>
      </c>
      <c r="T85" s="15">
        <v>237</v>
      </c>
      <c r="U85" s="15">
        <v>295</v>
      </c>
      <c r="V85" s="15"/>
      <c r="W85" s="15"/>
      <c r="X85" s="15"/>
      <c r="Y85" s="15"/>
      <c r="Z85" s="15"/>
      <c r="AA85" s="15"/>
    </row>
    <row r="86" spans="1:27" ht="12.75">
      <c r="A86" s="22"/>
      <c r="B86" s="15">
        <v>55.9</v>
      </c>
      <c r="C86" s="15">
        <v>56.2</v>
      </c>
      <c r="D86" s="15">
        <v>55.6</v>
      </c>
      <c r="E86" s="15">
        <v>1448</v>
      </c>
      <c r="F86" s="15">
        <v>948</v>
      </c>
      <c r="G86" s="15">
        <v>1948</v>
      </c>
      <c r="H86" s="15"/>
      <c r="I86" s="19"/>
      <c r="J86" s="56">
        <v>16.75</v>
      </c>
      <c r="K86" s="55">
        <v>226.73</v>
      </c>
      <c r="L86" s="55">
        <v>207.89</v>
      </c>
      <c r="M86" s="55">
        <v>317.84</v>
      </c>
      <c r="N86" s="15"/>
      <c r="O86" s="19"/>
      <c r="P86" s="15">
        <v>268</v>
      </c>
      <c r="Q86" s="15">
        <v>270.6</v>
      </c>
      <c r="R86" s="15">
        <v>267</v>
      </c>
      <c r="S86" s="15">
        <v>290</v>
      </c>
      <c r="T86" s="15">
        <v>259</v>
      </c>
      <c r="U86" s="15">
        <v>321</v>
      </c>
      <c r="V86" s="15"/>
      <c r="W86" s="15"/>
      <c r="X86" s="15"/>
      <c r="Y86" s="15"/>
      <c r="Z86" s="15"/>
      <c r="AA86" s="15"/>
    </row>
    <row r="87" spans="1:27" ht="12.75">
      <c r="A87" s="22"/>
      <c r="B87" s="15">
        <v>56.5</v>
      </c>
      <c r="C87" s="15">
        <v>56.8</v>
      </c>
      <c r="D87" s="15">
        <v>56.2</v>
      </c>
      <c r="E87" s="15">
        <v>2041</v>
      </c>
      <c r="F87" s="15">
        <v>1441</v>
      </c>
      <c r="G87" s="15">
        <v>2641</v>
      </c>
      <c r="H87" s="15"/>
      <c r="I87" s="19"/>
      <c r="J87" s="56">
        <v>17.26</v>
      </c>
      <c r="K87" s="55">
        <v>231.92</v>
      </c>
      <c r="L87" s="55">
        <v>213.73</v>
      </c>
      <c r="M87" s="55">
        <v>293.04</v>
      </c>
      <c r="N87" s="15"/>
      <c r="O87" s="19"/>
      <c r="P87" s="15">
        <v>270</v>
      </c>
      <c r="Q87" s="15">
        <v>270.6</v>
      </c>
      <c r="R87" s="15">
        <v>267</v>
      </c>
      <c r="S87" s="15">
        <v>326</v>
      </c>
      <c r="T87" s="15">
        <v>294</v>
      </c>
      <c r="U87" s="15">
        <v>358</v>
      </c>
      <c r="V87" s="15"/>
      <c r="W87" s="15"/>
      <c r="X87" s="15"/>
      <c r="Y87" s="15"/>
      <c r="Z87" s="15"/>
      <c r="AA87" s="15"/>
    </row>
    <row r="88" spans="1:27" ht="12.75">
      <c r="A88" s="22"/>
      <c r="B88" s="15">
        <v>57</v>
      </c>
      <c r="C88" s="15">
        <v>57.3</v>
      </c>
      <c r="D88" s="15">
        <v>56.7</v>
      </c>
      <c r="E88" s="15">
        <v>1185</v>
      </c>
      <c r="F88" s="15">
        <v>685</v>
      </c>
      <c r="G88" s="15">
        <v>1685</v>
      </c>
      <c r="H88" s="15"/>
      <c r="I88" s="19"/>
      <c r="J88" s="56">
        <v>17.28</v>
      </c>
      <c r="K88" s="55">
        <v>201.75</v>
      </c>
      <c r="L88" s="55">
        <v>184.82</v>
      </c>
      <c r="M88" s="55">
        <v>281.53</v>
      </c>
      <c r="N88" s="15"/>
      <c r="O88" s="19"/>
      <c r="P88" s="15">
        <v>271</v>
      </c>
      <c r="Q88" s="15">
        <v>270.6</v>
      </c>
      <c r="R88" s="15">
        <v>267</v>
      </c>
      <c r="S88" s="15">
        <v>342</v>
      </c>
      <c r="T88" s="15">
        <v>309</v>
      </c>
      <c r="U88" s="15">
        <v>375</v>
      </c>
      <c r="V88" s="15"/>
      <c r="W88" s="15"/>
      <c r="X88" s="15"/>
      <c r="Y88" s="15"/>
      <c r="Z88" s="15"/>
      <c r="AA88" s="15"/>
    </row>
    <row r="89" spans="1:27" ht="12.75">
      <c r="A89" s="22" t="s">
        <v>17</v>
      </c>
      <c r="B89" s="15">
        <v>198.05</v>
      </c>
      <c r="C89" s="15">
        <v>199.6</v>
      </c>
      <c r="D89" s="15">
        <v>196.5</v>
      </c>
      <c r="E89" s="15">
        <v>2480</v>
      </c>
      <c r="F89" s="15">
        <v>1490</v>
      </c>
      <c r="G89" s="15">
        <v>3470</v>
      </c>
      <c r="H89" s="15"/>
      <c r="I89" s="19"/>
      <c r="J89" s="56">
        <v>17.31</v>
      </c>
      <c r="K89" s="55">
        <v>199.59</v>
      </c>
      <c r="L89" s="55">
        <v>182.49</v>
      </c>
      <c r="M89" s="55">
        <v>279.38</v>
      </c>
      <c r="N89" s="15"/>
      <c r="O89" s="19"/>
      <c r="P89" s="15">
        <v>310.5</v>
      </c>
      <c r="Q89" s="15">
        <v>314</v>
      </c>
      <c r="R89" s="15">
        <v>307</v>
      </c>
      <c r="S89" s="15">
        <v>348</v>
      </c>
      <c r="T89" s="15">
        <v>316</v>
      </c>
      <c r="U89" s="15">
        <v>380</v>
      </c>
      <c r="V89" s="15"/>
      <c r="W89" s="15"/>
      <c r="X89" s="15"/>
      <c r="Y89" s="15"/>
      <c r="Z89" s="15"/>
      <c r="AA89" s="15"/>
    </row>
    <row r="90" spans="2:27" ht="12.75">
      <c r="B90" s="15">
        <v>215.8</v>
      </c>
      <c r="C90" s="15">
        <v>228</v>
      </c>
      <c r="D90" s="15">
        <v>203.6</v>
      </c>
      <c r="E90" s="15">
        <v>2250</v>
      </c>
      <c r="F90" s="15">
        <v>1350</v>
      </c>
      <c r="G90" s="15">
        <v>3150</v>
      </c>
      <c r="H90" s="15"/>
      <c r="I90" s="19"/>
      <c r="J90" s="56">
        <v>17.36</v>
      </c>
      <c r="K90" s="55">
        <v>216.49</v>
      </c>
      <c r="L90" s="55">
        <v>197.73</v>
      </c>
      <c r="M90" s="55">
        <v>305.08</v>
      </c>
      <c r="N90" s="15"/>
      <c r="O90" s="19"/>
      <c r="P90" s="15">
        <v>310.5</v>
      </c>
      <c r="Q90" s="15">
        <v>314</v>
      </c>
      <c r="R90" s="15">
        <v>307</v>
      </c>
      <c r="S90" s="15">
        <v>351</v>
      </c>
      <c r="T90" s="15">
        <v>319</v>
      </c>
      <c r="U90" s="15">
        <v>383</v>
      </c>
      <c r="V90" s="15"/>
      <c r="W90" s="15"/>
      <c r="X90" s="15"/>
      <c r="Y90" s="15"/>
      <c r="Z90" s="15"/>
      <c r="AA90" s="15"/>
    </row>
    <row r="91" spans="1:27" ht="12.75">
      <c r="A91" s="22" t="s">
        <v>14</v>
      </c>
      <c r="B91" s="15">
        <v>129</v>
      </c>
      <c r="C91" s="15">
        <v>130</v>
      </c>
      <c r="D91" s="15">
        <v>128</v>
      </c>
      <c r="E91" s="15">
        <v>560</v>
      </c>
      <c r="F91" s="15">
        <v>244</v>
      </c>
      <c r="G91" s="15">
        <v>895</v>
      </c>
      <c r="H91" s="15"/>
      <c r="I91" s="19"/>
      <c r="J91" s="56">
        <v>17.42</v>
      </c>
      <c r="K91" s="55">
        <v>210.01</v>
      </c>
      <c r="L91" s="55">
        <v>192.37</v>
      </c>
      <c r="M91" s="55">
        <v>293.71</v>
      </c>
      <c r="N91" s="15"/>
      <c r="O91" s="19"/>
      <c r="P91" s="15">
        <v>310.5</v>
      </c>
      <c r="Q91" s="15">
        <v>314</v>
      </c>
      <c r="R91" s="15">
        <v>307</v>
      </c>
      <c r="S91" s="15">
        <v>336</v>
      </c>
      <c r="T91" s="15">
        <v>305</v>
      </c>
      <c r="U91" s="15">
        <v>367</v>
      </c>
      <c r="V91" s="15"/>
      <c r="W91" s="15"/>
      <c r="X91" s="15"/>
      <c r="Y91" s="15"/>
      <c r="Z91" s="15"/>
      <c r="AA91" s="15"/>
    </row>
    <row r="92" spans="1:27" ht="12.75">
      <c r="A92" s="22" t="s">
        <v>15</v>
      </c>
      <c r="B92" s="48">
        <v>64.25</v>
      </c>
      <c r="C92" s="48"/>
      <c r="D92" s="32"/>
      <c r="E92" s="32">
        <v>1000</v>
      </c>
      <c r="F92" s="15">
        <v>800</v>
      </c>
      <c r="G92" s="15">
        <v>1200</v>
      </c>
      <c r="H92" s="15"/>
      <c r="I92" s="19"/>
      <c r="J92" s="56">
        <v>17.48</v>
      </c>
      <c r="K92" s="55">
        <v>222.77</v>
      </c>
      <c r="L92" s="55">
        <v>203.77</v>
      </c>
      <c r="M92" s="55">
        <v>313.5</v>
      </c>
      <c r="N92" s="15"/>
      <c r="O92" s="19"/>
      <c r="P92" s="15">
        <v>310.5</v>
      </c>
      <c r="Q92" s="15">
        <v>314</v>
      </c>
      <c r="R92" s="15">
        <v>307</v>
      </c>
      <c r="S92" s="15">
        <v>308</v>
      </c>
      <c r="T92" s="15">
        <v>277</v>
      </c>
      <c r="U92" s="15">
        <v>339</v>
      </c>
      <c r="V92" s="15"/>
      <c r="W92" s="15"/>
      <c r="X92" s="15"/>
      <c r="Y92" s="15"/>
      <c r="Z92" s="15"/>
      <c r="AA92" s="15"/>
    </row>
    <row r="93" spans="2:27" ht="12.75">
      <c r="B93" s="48">
        <v>64.75</v>
      </c>
      <c r="C93" s="48"/>
      <c r="D93" s="32"/>
      <c r="E93" s="32">
        <v>850</v>
      </c>
      <c r="F93" s="15">
        <v>700</v>
      </c>
      <c r="G93" s="15">
        <v>1000</v>
      </c>
      <c r="H93" s="15"/>
      <c r="I93" s="19"/>
      <c r="J93" s="56">
        <v>17.51</v>
      </c>
      <c r="K93" s="55">
        <v>231.29</v>
      </c>
      <c r="L93" s="55">
        <v>212.66</v>
      </c>
      <c r="M93" s="55">
        <v>322.8</v>
      </c>
      <c r="N93" s="15"/>
      <c r="O93" s="19"/>
      <c r="P93" s="15">
        <v>310.5</v>
      </c>
      <c r="Q93" s="15">
        <v>314</v>
      </c>
      <c r="R93" s="15">
        <v>307</v>
      </c>
      <c r="S93" s="15">
        <v>350</v>
      </c>
      <c r="T93" s="15">
        <v>318</v>
      </c>
      <c r="U93" s="15">
        <v>382</v>
      </c>
      <c r="V93" s="15"/>
      <c r="W93" s="15"/>
      <c r="X93" s="15"/>
      <c r="Y93" s="15"/>
      <c r="Z93" s="15"/>
      <c r="AA93" s="15"/>
    </row>
    <row r="94" spans="2:27" ht="12.75">
      <c r="B94" s="48">
        <v>65.5</v>
      </c>
      <c r="C94" s="48"/>
      <c r="D94" s="32"/>
      <c r="E94" s="32">
        <v>750</v>
      </c>
      <c r="F94" s="15">
        <v>600</v>
      </c>
      <c r="G94" s="15">
        <v>900</v>
      </c>
      <c r="H94" s="15"/>
      <c r="I94" s="19"/>
      <c r="J94" s="56">
        <v>17.55</v>
      </c>
      <c r="K94" s="55">
        <v>221.82</v>
      </c>
      <c r="L94" s="55">
        <v>204.03</v>
      </c>
      <c r="M94" s="55">
        <v>280.65</v>
      </c>
      <c r="N94" s="15"/>
      <c r="O94" s="19"/>
      <c r="P94" s="15">
        <v>310.5</v>
      </c>
      <c r="Q94" s="15">
        <v>314</v>
      </c>
      <c r="R94" s="15">
        <v>307</v>
      </c>
      <c r="S94" s="15">
        <v>366</v>
      </c>
      <c r="T94" s="15">
        <v>333</v>
      </c>
      <c r="U94" s="15">
        <v>399</v>
      </c>
      <c r="V94" s="15"/>
      <c r="W94" s="15"/>
      <c r="X94" s="15"/>
      <c r="Y94" s="15"/>
      <c r="Z94" s="15"/>
      <c r="AA94" s="15"/>
    </row>
    <row r="95" spans="2:27" ht="12.75">
      <c r="B95" s="48">
        <v>66</v>
      </c>
      <c r="C95" s="48"/>
      <c r="D95" s="32"/>
      <c r="E95" s="32">
        <v>1400</v>
      </c>
      <c r="F95" s="15">
        <v>1100</v>
      </c>
      <c r="G95" s="15">
        <v>1700</v>
      </c>
      <c r="H95" s="15"/>
      <c r="I95" s="19"/>
      <c r="J95" s="56">
        <v>17.55</v>
      </c>
      <c r="K95" s="55">
        <v>211.2</v>
      </c>
      <c r="L95" s="55">
        <v>193.42</v>
      </c>
      <c r="M95" s="55">
        <v>295.59</v>
      </c>
      <c r="N95" s="15"/>
      <c r="O95" s="19"/>
      <c r="P95" s="15">
        <v>310.5</v>
      </c>
      <c r="Q95" s="15">
        <v>314</v>
      </c>
      <c r="R95" s="15">
        <v>307</v>
      </c>
      <c r="S95" s="15">
        <v>368</v>
      </c>
      <c r="T95" s="15">
        <v>336</v>
      </c>
      <c r="U95" s="15">
        <v>400</v>
      </c>
      <c r="V95" s="15"/>
      <c r="W95" s="15"/>
      <c r="X95" s="15"/>
      <c r="Y95" s="15"/>
      <c r="Z95" s="15"/>
      <c r="AA95" s="15"/>
    </row>
    <row r="96" spans="2:27" ht="12.75">
      <c r="B96" s="48">
        <v>67</v>
      </c>
      <c r="C96" s="48"/>
      <c r="D96" s="32"/>
      <c r="E96" s="32">
        <v>750</v>
      </c>
      <c r="F96" s="15">
        <v>600</v>
      </c>
      <c r="G96" s="15">
        <v>900</v>
      </c>
      <c r="H96" s="15"/>
      <c r="I96" s="19"/>
      <c r="J96" s="56">
        <v>17.61</v>
      </c>
      <c r="K96" s="55">
        <v>206.72</v>
      </c>
      <c r="L96" s="55">
        <v>189.38</v>
      </c>
      <c r="M96" s="55">
        <v>288.79</v>
      </c>
      <c r="N96" s="15"/>
      <c r="O96" s="19"/>
      <c r="P96" s="15">
        <v>310.5</v>
      </c>
      <c r="Q96" s="15">
        <v>314</v>
      </c>
      <c r="R96" s="15">
        <v>307</v>
      </c>
      <c r="S96" s="15">
        <v>358</v>
      </c>
      <c r="T96" s="15">
        <v>326</v>
      </c>
      <c r="U96" s="15">
        <v>390</v>
      </c>
      <c r="V96" s="15"/>
      <c r="W96" s="15"/>
      <c r="X96" s="15"/>
      <c r="Y96" s="15"/>
      <c r="Z96" s="15"/>
      <c r="AA96" s="15"/>
    </row>
    <row r="97" spans="2:27" ht="12.75">
      <c r="B97" s="48">
        <v>77</v>
      </c>
      <c r="C97" s="20"/>
      <c r="D97" s="15"/>
      <c r="E97" s="15">
        <v>1200</v>
      </c>
      <c r="F97" s="15">
        <v>900</v>
      </c>
      <c r="G97" s="15">
        <v>1500</v>
      </c>
      <c r="H97" s="15"/>
      <c r="I97" s="19"/>
      <c r="J97" s="56">
        <v>17.69</v>
      </c>
      <c r="K97" s="55">
        <v>212.53</v>
      </c>
      <c r="L97" s="55">
        <v>194.8</v>
      </c>
      <c r="M97" s="55">
        <v>297.07</v>
      </c>
      <c r="N97" s="15"/>
      <c r="O97" s="19"/>
      <c r="P97" s="15">
        <v>310.5</v>
      </c>
      <c r="Q97" s="15">
        <v>314</v>
      </c>
      <c r="R97" s="15">
        <v>307</v>
      </c>
      <c r="S97" s="15">
        <v>303</v>
      </c>
      <c r="T97" s="15">
        <v>272</v>
      </c>
      <c r="U97" s="15">
        <v>334</v>
      </c>
      <c r="V97" s="15"/>
      <c r="W97" s="15"/>
      <c r="X97" s="15"/>
      <c r="Y97" s="15"/>
      <c r="Z97" s="15"/>
      <c r="AA97" s="15"/>
    </row>
    <row r="98" spans="1:27" ht="12.75">
      <c r="A98" s="39" t="s">
        <v>81</v>
      </c>
      <c r="B98" s="43">
        <v>64.15</v>
      </c>
      <c r="C98" s="43"/>
      <c r="D98" s="43"/>
      <c r="E98" s="44">
        <v>534.2007778035762</v>
      </c>
      <c r="F98" s="44">
        <v>445.16731483631355</v>
      </c>
      <c r="G98" s="44">
        <v>623.2342407708389</v>
      </c>
      <c r="H98" s="15"/>
      <c r="I98" s="19"/>
      <c r="J98" s="56">
        <v>17.72</v>
      </c>
      <c r="K98" s="55">
        <v>212.29</v>
      </c>
      <c r="L98" s="55">
        <v>194.87</v>
      </c>
      <c r="M98" s="55">
        <v>295.87</v>
      </c>
      <c r="N98" s="15"/>
      <c r="O98" s="19"/>
      <c r="P98" s="15">
        <v>310.5</v>
      </c>
      <c r="Q98" s="15">
        <v>314</v>
      </c>
      <c r="R98" s="15">
        <v>307</v>
      </c>
      <c r="S98" s="15">
        <v>367</v>
      </c>
      <c r="T98" s="15">
        <v>333</v>
      </c>
      <c r="U98" s="15">
        <v>401</v>
      </c>
      <c r="V98" s="15"/>
      <c r="W98" s="15"/>
      <c r="X98" s="15"/>
      <c r="Y98" s="15"/>
      <c r="Z98" s="15"/>
      <c r="AA98" s="15"/>
    </row>
    <row r="99" spans="1:27" ht="12.75">
      <c r="A99" s="40"/>
      <c r="B99" s="43">
        <v>64.24</v>
      </c>
      <c r="C99" s="43"/>
      <c r="D99" s="43"/>
      <c r="E99" s="44">
        <v>488.412690179809</v>
      </c>
      <c r="F99" s="44">
        <v>407.0105751498408</v>
      </c>
      <c r="G99" s="44">
        <v>569.8148052097771</v>
      </c>
      <c r="H99" s="15"/>
      <c r="I99" s="19"/>
      <c r="J99" s="56">
        <v>17.75</v>
      </c>
      <c r="K99" s="55">
        <v>214.73</v>
      </c>
      <c r="L99" s="55">
        <v>197.21</v>
      </c>
      <c r="M99" s="55">
        <v>299.13</v>
      </c>
      <c r="N99" s="15"/>
      <c r="O99" s="19"/>
      <c r="P99" s="15">
        <v>310.5</v>
      </c>
      <c r="Q99" s="15">
        <v>314</v>
      </c>
      <c r="R99" s="15">
        <v>307</v>
      </c>
      <c r="S99" s="15">
        <v>350</v>
      </c>
      <c r="T99" s="15">
        <v>316</v>
      </c>
      <c r="U99" s="15">
        <v>384</v>
      </c>
      <c r="V99" s="15"/>
      <c r="W99" s="15"/>
      <c r="X99" s="15"/>
      <c r="Y99" s="15"/>
      <c r="Z99" s="15"/>
      <c r="AA99" s="15"/>
    </row>
    <row r="100" spans="1:27" ht="12.75">
      <c r="A100" s="40"/>
      <c r="B100" s="43">
        <v>64.37</v>
      </c>
      <c r="C100" s="43"/>
      <c r="D100" s="43"/>
      <c r="E100" s="44">
        <v>264.1554672078726</v>
      </c>
      <c r="F100" s="44">
        <v>220.1295560065605</v>
      </c>
      <c r="G100" s="44">
        <v>308.1813784091847</v>
      </c>
      <c r="H100" s="15"/>
      <c r="I100" s="19"/>
      <c r="J100" s="56">
        <v>17.78</v>
      </c>
      <c r="K100" s="55">
        <v>227.14</v>
      </c>
      <c r="L100" s="55">
        <v>208.74</v>
      </c>
      <c r="M100" s="55">
        <v>317</v>
      </c>
      <c r="N100" s="15"/>
      <c r="O100" s="19"/>
      <c r="P100" s="15">
        <v>310.5</v>
      </c>
      <c r="Q100" s="15">
        <v>314</v>
      </c>
      <c r="R100" s="15">
        <v>307</v>
      </c>
      <c r="S100" s="15">
        <v>401</v>
      </c>
      <c r="T100" s="15">
        <v>367</v>
      </c>
      <c r="U100" s="15">
        <v>435</v>
      </c>
      <c r="V100" s="15"/>
      <c r="W100" s="15"/>
      <c r="X100" s="15"/>
      <c r="Y100" s="15"/>
      <c r="Z100" s="15"/>
      <c r="AA100" s="15"/>
    </row>
    <row r="101" spans="1:27" ht="12.75">
      <c r="A101" s="40"/>
      <c r="B101" s="43">
        <v>64.61</v>
      </c>
      <c r="C101" s="43"/>
      <c r="D101" s="43"/>
      <c r="E101" s="44">
        <v>333.507964601771</v>
      </c>
      <c r="F101" s="44">
        <v>277.92330383480913</v>
      </c>
      <c r="G101" s="44">
        <v>389.0926253687328</v>
      </c>
      <c r="H101" s="32"/>
      <c r="I101" s="19"/>
      <c r="J101" s="56">
        <v>17.81</v>
      </c>
      <c r="K101" s="55">
        <v>214.37</v>
      </c>
      <c r="L101" s="55">
        <v>196.37</v>
      </c>
      <c r="M101" s="55">
        <v>300.11</v>
      </c>
      <c r="N101" s="15"/>
      <c r="O101" s="19"/>
      <c r="P101" s="15">
        <v>310.5</v>
      </c>
      <c r="Q101" s="15">
        <v>314</v>
      </c>
      <c r="R101" s="15">
        <v>307</v>
      </c>
      <c r="S101" s="15">
        <v>287</v>
      </c>
      <c r="T101" s="15">
        <v>254</v>
      </c>
      <c r="U101" s="15">
        <v>320</v>
      </c>
      <c r="V101" s="15"/>
      <c r="W101" s="15"/>
      <c r="X101" s="15"/>
      <c r="Y101" s="15"/>
      <c r="Z101" s="15"/>
      <c r="AA101" s="15"/>
    </row>
    <row r="102" spans="1:27" ht="12.75">
      <c r="A102" s="40"/>
      <c r="B102" s="43">
        <v>64.77</v>
      </c>
      <c r="C102" s="43"/>
      <c r="D102" s="43"/>
      <c r="E102" s="44">
        <v>532.5777110000297</v>
      </c>
      <c r="F102" s="44">
        <v>443.8147591666914</v>
      </c>
      <c r="G102" s="44">
        <v>621.340662833368</v>
      </c>
      <c r="H102" s="32"/>
      <c r="I102" s="19"/>
      <c r="J102" s="56">
        <v>17.83</v>
      </c>
      <c r="K102" s="55">
        <v>197.35</v>
      </c>
      <c r="L102" s="55">
        <v>180.8</v>
      </c>
      <c r="M102" s="55">
        <v>275.04</v>
      </c>
      <c r="N102" s="15"/>
      <c r="O102" s="19"/>
      <c r="P102" s="15">
        <v>310.5</v>
      </c>
      <c r="Q102" s="15">
        <v>314</v>
      </c>
      <c r="R102" s="15">
        <v>307</v>
      </c>
      <c r="S102" s="15">
        <v>311</v>
      </c>
      <c r="T102" s="15">
        <v>278</v>
      </c>
      <c r="U102" s="15">
        <v>344</v>
      </c>
      <c r="V102" s="15"/>
      <c r="W102" s="15"/>
      <c r="X102" s="15"/>
      <c r="Y102" s="15"/>
      <c r="Z102" s="15"/>
      <c r="AA102" s="15"/>
    </row>
    <row r="103" spans="1:27" ht="12.75">
      <c r="A103" s="40"/>
      <c r="B103" s="43">
        <v>64.91</v>
      </c>
      <c r="C103" s="43"/>
      <c r="D103" s="43"/>
      <c r="E103" s="44">
        <v>161.2555782590937</v>
      </c>
      <c r="F103" s="44">
        <v>134.37964854924476</v>
      </c>
      <c r="G103" s="44">
        <v>188.13150796894269</v>
      </c>
      <c r="H103" s="32"/>
      <c r="I103" s="19"/>
      <c r="J103" s="56">
        <v>17.87</v>
      </c>
      <c r="K103" s="55">
        <v>211.04</v>
      </c>
      <c r="L103" s="55">
        <v>193.78</v>
      </c>
      <c r="M103" s="55">
        <v>293.84</v>
      </c>
      <c r="N103" s="15"/>
      <c r="O103" s="19"/>
      <c r="P103" s="15">
        <v>310.5</v>
      </c>
      <c r="Q103" s="15">
        <v>314</v>
      </c>
      <c r="R103" s="15">
        <v>307</v>
      </c>
      <c r="S103" s="15">
        <v>284</v>
      </c>
      <c r="T103" s="15">
        <v>253</v>
      </c>
      <c r="U103" s="15">
        <v>315</v>
      </c>
      <c r="V103" s="15"/>
      <c r="W103" s="15"/>
      <c r="X103" s="15"/>
      <c r="Y103" s="15"/>
      <c r="Z103" s="15"/>
      <c r="AA103" s="15"/>
    </row>
    <row r="104" spans="1:27" ht="12.75">
      <c r="A104" s="40"/>
      <c r="B104" s="43">
        <v>65.08</v>
      </c>
      <c r="C104" s="43"/>
      <c r="D104" s="43"/>
      <c r="E104" s="44">
        <v>549.342896887498</v>
      </c>
      <c r="F104" s="44">
        <v>457.78574740624833</v>
      </c>
      <c r="G104" s="44">
        <v>640.9000463687477</v>
      </c>
      <c r="H104" s="32"/>
      <c r="I104" s="19"/>
      <c r="J104" s="56">
        <v>17.9</v>
      </c>
      <c r="K104" s="55">
        <v>215.38</v>
      </c>
      <c r="L104" s="55">
        <v>198.18</v>
      </c>
      <c r="M104" s="55">
        <v>299.03</v>
      </c>
      <c r="N104" s="15"/>
      <c r="O104" s="19"/>
      <c r="P104" s="15">
        <v>310.5</v>
      </c>
      <c r="Q104" s="15">
        <v>314</v>
      </c>
      <c r="R104" s="15">
        <v>307</v>
      </c>
      <c r="S104" s="15">
        <v>325</v>
      </c>
      <c r="T104" s="15">
        <v>294</v>
      </c>
      <c r="U104" s="15">
        <v>356</v>
      </c>
      <c r="V104" s="15"/>
      <c r="W104" s="15"/>
      <c r="X104" s="15"/>
      <c r="Y104" s="15"/>
      <c r="Z104" s="15"/>
      <c r="AA104" s="15"/>
    </row>
    <row r="105" spans="1:27" ht="12.75">
      <c r="A105" s="40"/>
      <c r="B105" s="43">
        <v>65.24</v>
      </c>
      <c r="C105" s="43"/>
      <c r="D105" s="43"/>
      <c r="E105" s="44">
        <v>831.9969147005451</v>
      </c>
      <c r="F105" s="44">
        <v>693.3307622504542</v>
      </c>
      <c r="G105" s="44">
        <v>970.6630671506359</v>
      </c>
      <c r="H105" s="32"/>
      <c r="I105" s="19"/>
      <c r="J105" s="56">
        <v>18.14</v>
      </c>
      <c r="K105" s="55">
        <v>227.51</v>
      </c>
      <c r="L105" s="55">
        <v>209.56</v>
      </c>
      <c r="M105" s="55">
        <v>287.46</v>
      </c>
      <c r="N105" s="15"/>
      <c r="O105" s="19"/>
      <c r="P105" s="15">
        <v>320.2</v>
      </c>
      <c r="Q105" s="15">
        <v>326.4</v>
      </c>
      <c r="R105" s="15">
        <v>314</v>
      </c>
      <c r="S105" s="15">
        <v>385</v>
      </c>
      <c r="T105" s="15">
        <v>351</v>
      </c>
      <c r="U105" s="15">
        <v>419</v>
      </c>
      <c r="V105" s="15"/>
      <c r="W105" s="15"/>
      <c r="X105" s="15"/>
      <c r="Y105" s="15"/>
      <c r="Z105" s="15"/>
      <c r="AA105" s="15"/>
    </row>
    <row r="106" spans="1:27" ht="12.75">
      <c r="A106" s="40"/>
      <c r="B106" s="43">
        <v>65.43</v>
      </c>
      <c r="C106" s="43"/>
      <c r="D106" s="43"/>
      <c r="E106" s="44">
        <v>270.7190861335803</v>
      </c>
      <c r="F106" s="44">
        <v>225.5992384446502</v>
      </c>
      <c r="G106" s="44">
        <v>315.8389338225103</v>
      </c>
      <c r="H106" s="32"/>
      <c r="I106" s="19"/>
      <c r="J106" s="56">
        <v>18.27</v>
      </c>
      <c r="K106" s="55">
        <v>251.54</v>
      </c>
      <c r="L106" s="55">
        <v>232.28</v>
      </c>
      <c r="M106" s="55">
        <v>318</v>
      </c>
      <c r="N106" s="15"/>
      <c r="O106" s="19"/>
      <c r="P106" s="15">
        <v>320.2</v>
      </c>
      <c r="Q106" s="15">
        <v>326.4</v>
      </c>
      <c r="R106" s="15">
        <v>314</v>
      </c>
      <c r="S106" s="15">
        <v>392</v>
      </c>
      <c r="T106" s="15">
        <v>359</v>
      </c>
      <c r="U106" s="15">
        <v>425</v>
      </c>
      <c r="V106" s="15"/>
      <c r="W106" s="15"/>
      <c r="X106" s="15"/>
      <c r="Y106" s="15"/>
      <c r="Z106" s="15"/>
      <c r="AA106" s="15"/>
    </row>
    <row r="107" spans="1:27" ht="12.75">
      <c r="A107" s="40"/>
      <c r="B107" s="43">
        <v>65.5</v>
      </c>
      <c r="C107" s="43"/>
      <c r="D107" s="43"/>
      <c r="E107" s="44">
        <v>0</v>
      </c>
      <c r="F107" s="44">
        <v>0</v>
      </c>
      <c r="G107" s="44">
        <v>0</v>
      </c>
      <c r="H107" s="32"/>
      <c r="I107" s="19"/>
      <c r="J107" s="56">
        <v>18.3</v>
      </c>
      <c r="K107" s="55">
        <v>215.35</v>
      </c>
      <c r="L107" s="55">
        <v>197.56</v>
      </c>
      <c r="M107" s="55">
        <v>300.68</v>
      </c>
      <c r="N107" s="15"/>
      <c r="O107" s="19"/>
      <c r="P107" s="15">
        <v>320.2</v>
      </c>
      <c r="Q107" s="15">
        <v>326.4</v>
      </c>
      <c r="R107" s="15">
        <v>314</v>
      </c>
      <c r="S107" s="15">
        <v>359</v>
      </c>
      <c r="T107" s="15">
        <v>327</v>
      </c>
      <c r="U107" s="15">
        <v>391</v>
      </c>
      <c r="V107" s="15"/>
      <c r="W107" s="15"/>
      <c r="X107" s="52"/>
      <c r="Y107" s="52"/>
      <c r="Z107" s="15"/>
      <c r="AA107" s="15"/>
    </row>
    <row r="108" spans="1:27" ht="12.75">
      <c r="A108" s="40"/>
      <c r="B108" s="43">
        <v>65.5</v>
      </c>
      <c r="C108" s="43"/>
      <c r="D108" s="43"/>
      <c r="E108" s="44">
        <v>127.42675124405315</v>
      </c>
      <c r="F108" s="44">
        <v>106.18895937004429</v>
      </c>
      <c r="G108" s="44">
        <v>148.664543118062</v>
      </c>
      <c r="H108" s="32"/>
      <c r="I108" s="19"/>
      <c r="J108" s="56">
        <v>18.43</v>
      </c>
      <c r="K108" s="55">
        <v>216.06</v>
      </c>
      <c r="L108" s="55">
        <v>198.48</v>
      </c>
      <c r="M108" s="55">
        <v>300.96</v>
      </c>
      <c r="N108" s="15"/>
      <c r="O108" s="19" t="s">
        <v>10</v>
      </c>
      <c r="P108" s="20">
        <v>64.5</v>
      </c>
      <c r="Q108" s="20">
        <v>65.45</v>
      </c>
      <c r="R108" s="20">
        <v>63.55</v>
      </c>
      <c r="S108" s="15">
        <v>341</v>
      </c>
      <c r="T108" s="15">
        <v>336.5715377160115</v>
      </c>
      <c r="U108" s="15">
        <v>345.77423719841175</v>
      </c>
      <c r="V108" s="15"/>
      <c r="W108" s="15"/>
      <c r="X108" s="52"/>
      <c r="Y108" s="52"/>
      <c r="Z108" s="15"/>
      <c r="AA108" s="15"/>
    </row>
    <row r="109" spans="1:27" ht="12.75">
      <c r="A109" s="40"/>
      <c r="B109" s="43">
        <v>65.6</v>
      </c>
      <c r="C109" s="43"/>
      <c r="D109" s="43"/>
      <c r="E109" s="44">
        <v>44.98754851229361</v>
      </c>
      <c r="F109" s="44">
        <v>37.48962376024467</v>
      </c>
      <c r="G109" s="44">
        <v>52.48547326434254</v>
      </c>
      <c r="H109" s="32"/>
      <c r="I109" s="19"/>
      <c r="J109" s="56">
        <v>18.51</v>
      </c>
      <c r="K109" s="55">
        <v>215.18</v>
      </c>
      <c r="L109" s="55">
        <v>198.26</v>
      </c>
      <c r="M109" s="55">
        <v>270.97</v>
      </c>
      <c r="N109" s="15"/>
      <c r="O109" s="19"/>
      <c r="P109" s="20">
        <v>64.63</v>
      </c>
      <c r="Q109" s="20">
        <v>64.84</v>
      </c>
      <c r="R109" s="20">
        <v>64.42</v>
      </c>
      <c r="S109" s="15">
        <v>329</v>
      </c>
      <c r="T109" s="15">
        <v>325.3356407931693</v>
      </c>
      <c r="U109" s="15">
        <v>333.5555392843298</v>
      </c>
      <c r="V109" s="15"/>
      <c r="W109" s="15"/>
      <c r="X109" s="52"/>
      <c r="Y109" s="52"/>
      <c r="Z109" s="15"/>
      <c r="AA109" s="15"/>
    </row>
    <row r="110" spans="1:27" ht="12.75">
      <c r="A110" s="40"/>
      <c r="B110" s="43">
        <v>65.64</v>
      </c>
      <c r="C110" s="43"/>
      <c r="D110" s="43"/>
      <c r="E110" s="44">
        <v>789.9422762751893</v>
      </c>
      <c r="F110" s="44">
        <v>658.2852302293245</v>
      </c>
      <c r="G110" s="44">
        <v>921.5993223210543</v>
      </c>
      <c r="H110" s="32"/>
      <c r="I110" s="19"/>
      <c r="J110" s="56">
        <v>18.59</v>
      </c>
      <c r="K110" s="55">
        <v>232.36</v>
      </c>
      <c r="L110" s="55">
        <v>214.08</v>
      </c>
      <c r="M110" s="55">
        <v>293.77</v>
      </c>
      <c r="N110" s="15"/>
      <c r="O110" s="19"/>
      <c r="P110" s="20">
        <v>65</v>
      </c>
      <c r="Q110" s="20">
        <v>65.3</v>
      </c>
      <c r="R110" s="20">
        <v>64.7</v>
      </c>
      <c r="S110" s="15">
        <v>344</v>
      </c>
      <c r="T110" s="15">
        <v>340.2244589057518</v>
      </c>
      <c r="U110" s="15">
        <v>347.5165501578669</v>
      </c>
      <c r="V110" s="15"/>
      <c r="W110" s="15"/>
      <c r="X110" s="52"/>
      <c r="Y110" s="52"/>
      <c r="Z110" s="15"/>
      <c r="AA110" s="15"/>
    </row>
    <row r="111" spans="1:27" ht="12.75">
      <c r="A111" s="40"/>
      <c r="B111" s="43">
        <v>65.71</v>
      </c>
      <c r="C111" s="43"/>
      <c r="D111" s="43"/>
      <c r="E111" s="44">
        <v>1358.275204091669</v>
      </c>
      <c r="F111" s="44">
        <v>1131.896003409724</v>
      </c>
      <c r="G111" s="44">
        <v>1584.6544047736136</v>
      </c>
      <c r="H111" s="32"/>
      <c r="I111" s="19"/>
      <c r="J111" s="56">
        <v>18.64</v>
      </c>
      <c r="K111" s="55">
        <v>216.36</v>
      </c>
      <c r="L111" s="55">
        <v>199.38</v>
      </c>
      <c r="M111" s="55">
        <v>272.44</v>
      </c>
      <c r="N111" s="15"/>
      <c r="O111" s="19"/>
      <c r="P111" s="20">
        <v>65</v>
      </c>
      <c r="Q111" s="20">
        <v>65.3</v>
      </c>
      <c r="R111" s="20">
        <v>64.7</v>
      </c>
      <c r="S111" s="15">
        <v>339</v>
      </c>
      <c r="T111" s="15">
        <v>333.95263176094835</v>
      </c>
      <c r="U111" s="15">
        <v>345.00368615350254</v>
      </c>
      <c r="V111" s="15"/>
      <c r="W111" s="15"/>
      <c r="X111" s="15"/>
      <c r="Y111" s="15"/>
      <c r="Z111" s="15"/>
      <c r="AA111" s="15"/>
    </row>
    <row r="112" spans="1:27" ht="12.75">
      <c r="A112" s="40"/>
      <c r="B112" s="43">
        <v>65.86</v>
      </c>
      <c r="C112" s="43"/>
      <c r="D112" s="43"/>
      <c r="E112" s="44">
        <v>1277.299332512475</v>
      </c>
      <c r="F112" s="44">
        <v>1064.4161104270627</v>
      </c>
      <c r="G112" s="44">
        <v>1490.1825545978877</v>
      </c>
      <c r="H112" s="32"/>
      <c r="I112" s="19"/>
      <c r="J112" s="56">
        <v>18.65</v>
      </c>
      <c r="K112" s="55">
        <v>218.53</v>
      </c>
      <c r="L112" s="55">
        <v>200.34</v>
      </c>
      <c r="M112" s="55">
        <v>305.79</v>
      </c>
      <c r="N112" s="15"/>
      <c r="O112" s="19"/>
      <c r="P112" s="20">
        <v>65.96</v>
      </c>
      <c r="Q112" s="20">
        <v>66.46</v>
      </c>
      <c r="R112" s="20">
        <v>65.46</v>
      </c>
      <c r="S112" s="15">
        <v>385</v>
      </c>
      <c r="T112" s="15">
        <v>378.9488554203051</v>
      </c>
      <c r="U112" s="15">
        <v>393.50272636879833</v>
      </c>
      <c r="V112" s="15"/>
      <c r="W112" s="15"/>
      <c r="X112" s="15"/>
      <c r="Y112" s="15"/>
      <c r="Z112" s="15"/>
      <c r="AA112" s="15"/>
    </row>
    <row r="113" spans="1:27" ht="12.75">
      <c r="A113" s="40"/>
      <c r="B113" s="43">
        <v>65.93</v>
      </c>
      <c r="C113" s="43"/>
      <c r="D113" s="43"/>
      <c r="E113" s="44">
        <v>796.4279132931566</v>
      </c>
      <c r="F113" s="44">
        <v>663.6899277442972</v>
      </c>
      <c r="G113" s="44">
        <v>929.1658988420161</v>
      </c>
      <c r="H113" s="32"/>
      <c r="I113" s="19"/>
      <c r="J113" s="56">
        <v>19.05</v>
      </c>
      <c r="K113" s="55">
        <v>229.76</v>
      </c>
      <c r="L113" s="55">
        <v>211.44</v>
      </c>
      <c r="M113" s="55">
        <v>290.96</v>
      </c>
      <c r="N113" s="15"/>
      <c r="O113" s="19" t="s">
        <v>30</v>
      </c>
      <c r="P113" s="20">
        <v>54.09</v>
      </c>
      <c r="Q113" s="20">
        <v>54.19</v>
      </c>
      <c r="R113" s="20">
        <v>53.99</v>
      </c>
      <c r="S113" s="15">
        <v>370</v>
      </c>
      <c r="T113" s="15">
        <v>350</v>
      </c>
      <c r="U113" s="15">
        <v>390</v>
      </c>
      <c r="V113" s="15"/>
      <c r="W113" s="15"/>
      <c r="X113" s="15"/>
      <c r="Y113" s="15"/>
      <c r="Z113" s="15"/>
      <c r="AA113" s="15"/>
    </row>
    <row r="114" spans="1:27" ht="12.75">
      <c r="A114" s="40"/>
      <c r="B114" s="43">
        <v>65.99</v>
      </c>
      <c r="C114" s="43"/>
      <c r="D114" s="43"/>
      <c r="E114" s="44">
        <v>657.4111684154371</v>
      </c>
      <c r="F114" s="44">
        <v>547.8426403461976</v>
      </c>
      <c r="G114" s="44">
        <v>766.9796964846767</v>
      </c>
      <c r="H114" s="32"/>
      <c r="I114" s="19"/>
      <c r="J114" s="56">
        <v>19.15</v>
      </c>
      <c r="K114" s="55">
        <v>217.81</v>
      </c>
      <c r="L114" s="55">
        <v>200.29</v>
      </c>
      <c r="M114" s="55">
        <v>275.44</v>
      </c>
      <c r="N114" s="15"/>
      <c r="O114" s="15"/>
      <c r="P114" s="20">
        <v>61.5</v>
      </c>
      <c r="Q114" s="20"/>
      <c r="R114" s="20"/>
      <c r="S114" s="15">
        <v>313</v>
      </c>
      <c r="T114" s="15">
        <v>309.7243291792022</v>
      </c>
      <c r="U114" s="15">
        <v>315.0201602933442</v>
      </c>
      <c r="V114" s="15"/>
      <c r="W114" s="15"/>
      <c r="X114" s="15"/>
      <c r="Y114" s="15"/>
      <c r="Z114" s="15"/>
      <c r="AA114" s="15"/>
    </row>
    <row r="115" spans="1:27" ht="12.75">
      <c r="A115" s="40"/>
      <c r="B115" s="43">
        <v>66.04</v>
      </c>
      <c r="C115" s="43"/>
      <c r="D115" s="43"/>
      <c r="E115" s="44">
        <v>384.9728576305919</v>
      </c>
      <c r="F115" s="44">
        <v>320.8107146921599</v>
      </c>
      <c r="G115" s="44">
        <v>449.1350005690238</v>
      </c>
      <c r="H115" s="32"/>
      <c r="I115" s="19"/>
      <c r="J115" s="56">
        <v>19.15</v>
      </c>
      <c r="K115" s="55">
        <v>230.24</v>
      </c>
      <c r="L115" s="55">
        <v>211.48</v>
      </c>
      <c r="M115" s="55">
        <v>321.93</v>
      </c>
      <c r="N115" s="15"/>
      <c r="O115" s="19" t="s">
        <v>18</v>
      </c>
      <c r="P115" s="15">
        <v>42.9</v>
      </c>
      <c r="Q115" s="15">
        <v>48.6</v>
      </c>
      <c r="R115" s="15">
        <v>37.2</v>
      </c>
      <c r="S115" s="15">
        <v>337</v>
      </c>
      <c r="T115" s="15">
        <v>325</v>
      </c>
      <c r="U115" s="15">
        <v>349</v>
      </c>
      <c r="V115" s="15"/>
      <c r="W115" s="15"/>
      <c r="X115" s="15"/>
      <c r="Y115" s="15"/>
      <c r="Z115" s="15"/>
      <c r="AA115" s="15"/>
    </row>
    <row r="116" spans="1:27" ht="12.75">
      <c r="A116" s="40"/>
      <c r="B116" s="43">
        <v>67.5</v>
      </c>
      <c r="C116" s="43"/>
      <c r="D116" s="43"/>
      <c r="E116" s="44">
        <v>31.291155619052205</v>
      </c>
      <c r="F116" s="44">
        <v>26.075963015876837</v>
      </c>
      <c r="G116" s="44">
        <v>36.50634822222757</v>
      </c>
      <c r="H116" s="32"/>
      <c r="I116" s="19"/>
      <c r="J116" s="56">
        <v>19.2</v>
      </c>
      <c r="K116" s="55">
        <v>223.79</v>
      </c>
      <c r="L116" s="55">
        <v>205.8</v>
      </c>
      <c r="M116" s="55">
        <v>311.65</v>
      </c>
      <c r="N116" s="15"/>
      <c r="O116" s="15"/>
      <c r="P116" s="15">
        <v>52.2</v>
      </c>
      <c r="Q116" s="15">
        <v>55.8</v>
      </c>
      <c r="R116" s="15">
        <v>48.6</v>
      </c>
      <c r="S116" s="15">
        <v>349</v>
      </c>
      <c r="T116" s="15">
        <v>337</v>
      </c>
      <c r="U116" s="15">
        <v>361</v>
      </c>
      <c r="V116" s="15"/>
      <c r="W116" s="15"/>
      <c r="X116" s="15"/>
      <c r="Y116" s="15"/>
      <c r="Z116" s="15"/>
      <c r="AA116" s="15"/>
    </row>
    <row r="117" spans="1:27" ht="12.75">
      <c r="A117" s="40"/>
      <c r="B117" s="43">
        <v>67.66</v>
      </c>
      <c r="C117" s="43"/>
      <c r="D117" s="43"/>
      <c r="E117" s="44">
        <v>512.069958967493</v>
      </c>
      <c r="F117" s="44">
        <v>426.72496580624414</v>
      </c>
      <c r="G117" s="44">
        <v>597.4149521287418</v>
      </c>
      <c r="H117" s="34"/>
      <c r="I117" s="19"/>
      <c r="J117" s="56">
        <v>19.43</v>
      </c>
      <c r="K117" s="55">
        <v>208.82</v>
      </c>
      <c r="L117" s="55">
        <v>191.56</v>
      </c>
      <c r="M117" s="55">
        <v>291.14</v>
      </c>
      <c r="N117" s="15"/>
      <c r="O117" s="19" t="s">
        <v>95</v>
      </c>
      <c r="P117" s="15">
        <v>409.1</v>
      </c>
      <c r="Q117" s="15">
        <v>411.2</v>
      </c>
      <c r="R117" s="15">
        <v>407</v>
      </c>
      <c r="S117" s="15">
        <v>2836</v>
      </c>
      <c r="T117" s="15">
        <v>2505</v>
      </c>
      <c r="U117" s="15">
        <v>4561</v>
      </c>
      <c r="V117" s="15"/>
      <c r="W117" s="15"/>
      <c r="X117" s="15"/>
      <c r="Y117" s="15"/>
      <c r="Z117" s="15"/>
      <c r="AA117" s="15"/>
    </row>
    <row r="118" spans="1:27" ht="12.75">
      <c r="A118" s="40"/>
      <c r="B118" s="43">
        <v>67.81</v>
      </c>
      <c r="C118" s="43"/>
      <c r="D118" s="43"/>
      <c r="E118" s="44">
        <v>329.2493214204927</v>
      </c>
      <c r="F118" s="44">
        <v>274.37443451707725</v>
      </c>
      <c r="G118" s="44">
        <v>384.12420832390814</v>
      </c>
      <c r="H118" s="32"/>
      <c r="I118" s="19"/>
      <c r="J118" s="56">
        <v>19.48</v>
      </c>
      <c r="K118" s="55">
        <v>205.75</v>
      </c>
      <c r="L118" s="55">
        <v>188.23</v>
      </c>
      <c r="M118" s="55">
        <v>288.16</v>
      </c>
      <c r="N118" s="15"/>
      <c r="O118" s="19" t="s">
        <v>89</v>
      </c>
      <c r="P118" s="15">
        <v>182.5</v>
      </c>
      <c r="Q118" s="15"/>
      <c r="R118" s="15"/>
      <c r="S118" s="15">
        <v>1050</v>
      </c>
      <c r="T118" s="15">
        <v>800</v>
      </c>
      <c r="U118" s="15">
        <v>1300</v>
      </c>
      <c r="V118" s="15"/>
      <c r="W118" s="15"/>
      <c r="X118" s="15"/>
      <c r="Y118" s="15"/>
      <c r="Z118" s="15"/>
      <c r="AA118" s="15"/>
    </row>
    <row r="119" spans="1:27" ht="12.75">
      <c r="A119" s="40"/>
      <c r="B119" s="43">
        <v>67.98</v>
      </c>
      <c r="C119" s="43"/>
      <c r="D119" s="43"/>
      <c r="E119" s="44">
        <v>475.08389446001974</v>
      </c>
      <c r="F119" s="44">
        <v>395.90324538334977</v>
      </c>
      <c r="G119" s="44">
        <v>554.2645435366896</v>
      </c>
      <c r="H119" s="32"/>
      <c r="I119" s="15"/>
      <c r="J119" s="56">
        <v>19.71</v>
      </c>
      <c r="K119" s="55">
        <v>250.23</v>
      </c>
      <c r="L119" s="55">
        <v>229.47</v>
      </c>
      <c r="M119" s="55">
        <v>352.79</v>
      </c>
      <c r="N119" s="15"/>
      <c r="O119" s="19"/>
      <c r="P119" s="15">
        <v>182.6</v>
      </c>
      <c r="Q119" s="15"/>
      <c r="R119" s="15"/>
      <c r="S119" s="15">
        <v>1550</v>
      </c>
      <c r="T119" s="15">
        <v>1200</v>
      </c>
      <c r="U119" s="15">
        <v>1900</v>
      </c>
      <c r="V119" s="15"/>
      <c r="W119" s="15"/>
      <c r="X119" s="15"/>
      <c r="Y119" s="15"/>
      <c r="Z119" s="15"/>
      <c r="AA119" s="15"/>
    </row>
    <row r="120" spans="1:27" ht="12.75">
      <c r="A120" s="40"/>
      <c r="B120" s="43">
        <v>68.1</v>
      </c>
      <c r="C120" s="43"/>
      <c r="D120" s="43"/>
      <c r="E120" s="44">
        <v>414.8814539210079</v>
      </c>
      <c r="F120" s="44">
        <v>345.73454493417324</v>
      </c>
      <c r="G120" s="44">
        <v>484.02836290784256</v>
      </c>
      <c r="H120" s="32"/>
      <c r="I120" s="15"/>
      <c r="J120" s="56">
        <v>19.96</v>
      </c>
      <c r="K120" s="55">
        <v>293.78</v>
      </c>
      <c r="L120" s="55">
        <v>269.4</v>
      </c>
      <c r="M120" s="55">
        <v>418.84</v>
      </c>
      <c r="N120" s="15"/>
      <c r="O120" s="19"/>
      <c r="P120" s="15">
        <v>182.7</v>
      </c>
      <c r="Q120" s="15"/>
      <c r="R120" s="15"/>
      <c r="S120" s="15">
        <v>550</v>
      </c>
      <c r="T120" s="15">
        <v>400</v>
      </c>
      <c r="U120" s="15">
        <v>700</v>
      </c>
      <c r="V120" s="15"/>
      <c r="W120" s="15"/>
      <c r="X120" s="15"/>
      <c r="Y120" s="15"/>
      <c r="Z120" s="15"/>
      <c r="AA120" s="15"/>
    </row>
    <row r="121" spans="1:27" ht="12.75">
      <c r="A121" s="40"/>
      <c r="B121" s="43">
        <v>68.25</v>
      </c>
      <c r="C121" s="43"/>
      <c r="D121" s="43"/>
      <c r="E121" s="44">
        <v>606.7146603801398</v>
      </c>
      <c r="F121" s="44">
        <v>505.59555031678315</v>
      </c>
      <c r="G121" s="44">
        <v>707.8337704434964</v>
      </c>
      <c r="H121" s="32"/>
      <c r="I121" s="15"/>
      <c r="J121" s="56">
        <v>19.99</v>
      </c>
      <c r="K121" s="55">
        <v>247.87</v>
      </c>
      <c r="L121" s="55">
        <v>228.25</v>
      </c>
      <c r="M121" s="55">
        <v>314.83</v>
      </c>
      <c r="N121" s="15"/>
      <c r="O121" s="19"/>
      <c r="P121" s="15">
        <v>182.8</v>
      </c>
      <c r="Q121" s="15"/>
      <c r="R121" s="15"/>
      <c r="S121" s="15">
        <v>950</v>
      </c>
      <c r="T121" s="15">
        <v>700</v>
      </c>
      <c r="U121" s="15">
        <v>1200</v>
      </c>
      <c r="V121" s="15"/>
      <c r="W121" s="15"/>
      <c r="X121" s="15"/>
      <c r="Y121" s="15"/>
      <c r="Z121" s="15"/>
      <c r="AA121" s="15"/>
    </row>
    <row r="122" spans="1:27" ht="12.75">
      <c r="A122" s="40"/>
      <c r="B122" s="43">
        <v>68.37</v>
      </c>
      <c r="C122" s="43"/>
      <c r="D122" s="43"/>
      <c r="E122" s="44">
        <v>435.12013779244995</v>
      </c>
      <c r="F122" s="44">
        <v>362.60011482704164</v>
      </c>
      <c r="G122" s="44">
        <v>507.64016075785827</v>
      </c>
      <c r="H122" s="32"/>
      <c r="I122" s="15"/>
      <c r="J122" s="56">
        <v>20.16</v>
      </c>
      <c r="K122" s="55">
        <v>208.19</v>
      </c>
      <c r="L122" s="55">
        <v>191.42</v>
      </c>
      <c r="M122" s="55">
        <v>262.73</v>
      </c>
      <c r="N122" s="15"/>
      <c r="O122" s="19"/>
      <c r="P122" s="15">
        <v>182.9</v>
      </c>
      <c r="Q122" s="15"/>
      <c r="R122" s="15"/>
      <c r="S122" s="15">
        <v>950</v>
      </c>
      <c r="T122" s="15">
        <v>700</v>
      </c>
      <c r="U122" s="15">
        <v>1200</v>
      </c>
      <c r="V122" s="15"/>
      <c r="W122" s="15"/>
      <c r="X122" s="15"/>
      <c r="Y122" s="15"/>
      <c r="Z122" s="15"/>
      <c r="AA122" s="15"/>
    </row>
    <row r="123" spans="1:27" ht="12.75">
      <c r="A123" s="40"/>
      <c r="B123" s="43">
        <v>68.53</v>
      </c>
      <c r="C123" s="43"/>
      <c r="D123" s="43"/>
      <c r="E123" s="44">
        <v>1033.7023159480334</v>
      </c>
      <c r="F123" s="44">
        <v>861.4185966233612</v>
      </c>
      <c r="G123" s="44">
        <v>1205.9860352727057</v>
      </c>
      <c r="H123" s="32"/>
      <c r="I123" s="15"/>
      <c r="J123" s="56">
        <v>20.27</v>
      </c>
      <c r="K123" s="55">
        <v>342.89</v>
      </c>
      <c r="L123" s="55">
        <v>315.91</v>
      </c>
      <c r="M123" s="55">
        <v>489.33</v>
      </c>
      <c r="N123" s="15"/>
      <c r="O123" s="19"/>
      <c r="P123" s="15">
        <v>183</v>
      </c>
      <c r="Q123" s="15"/>
      <c r="R123" s="15"/>
      <c r="S123" s="15">
        <v>600</v>
      </c>
      <c r="T123" s="15">
        <v>500</v>
      </c>
      <c r="U123" s="15">
        <v>700</v>
      </c>
      <c r="V123" s="15"/>
      <c r="W123" s="15"/>
      <c r="X123" s="15"/>
      <c r="Y123" s="15"/>
      <c r="Z123" s="15"/>
      <c r="AA123" s="15"/>
    </row>
    <row r="124" spans="1:27" ht="12.75">
      <c r="A124" s="40"/>
      <c r="B124" s="43">
        <v>68.69</v>
      </c>
      <c r="C124" s="43"/>
      <c r="D124" s="43"/>
      <c r="E124" s="44">
        <v>610.7317763623483</v>
      </c>
      <c r="F124" s="44">
        <v>508.94314696862364</v>
      </c>
      <c r="G124" s="44">
        <v>712.520405756073</v>
      </c>
      <c r="H124" s="32"/>
      <c r="I124" s="15"/>
      <c r="J124" s="56">
        <v>20.37</v>
      </c>
      <c r="K124" s="55">
        <v>308.39</v>
      </c>
      <c r="L124" s="55">
        <v>282.96</v>
      </c>
      <c r="M124" s="55">
        <v>440.74</v>
      </c>
      <c r="N124" s="15"/>
      <c r="O124" s="19" t="s">
        <v>104</v>
      </c>
      <c r="P124" s="15">
        <v>101</v>
      </c>
      <c r="Q124" s="15"/>
      <c r="R124" s="15"/>
      <c r="S124" s="15">
        <v>710</v>
      </c>
      <c r="T124" s="15">
        <v>580</v>
      </c>
      <c r="U124" s="15">
        <v>1420</v>
      </c>
      <c r="V124" s="15"/>
      <c r="W124" s="15"/>
      <c r="X124" s="15"/>
      <c r="Y124" s="15"/>
      <c r="Z124" s="15"/>
      <c r="AA124" s="15"/>
    </row>
    <row r="125" spans="1:27" ht="12.75">
      <c r="A125" s="40"/>
      <c r="B125" s="43">
        <v>68.88</v>
      </c>
      <c r="C125" s="43"/>
      <c r="D125" s="43"/>
      <c r="E125" s="44">
        <v>927.3339304466006</v>
      </c>
      <c r="F125" s="44">
        <v>772.7782753721671</v>
      </c>
      <c r="G125" s="44">
        <v>1081.889585521034</v>
      </c>
      <c r="H125" s="32"/>
      <c r="I125" s="15"/>
      <c r="J125" s="56">
        <v>20.49</v>
      </c>
      <c r="K125" s="55">
        <v>272.03</v>
      </c>
      <c r="L125" s="55">
        <v>250.29</v>
      </c>
      <c r="M125" s="55">
        <v>382.88</v>
      </c>
      <c r="N125" s="15"/>
      <c r="O125" s="15"/>
      <c r="P125" s="15">
        <v>108</v>
      </c>
      <c r="Q125" s="15"/>
      <c r="R125" s="15"/>
      <c r="S125" s="15">
        <v>710</v>
      </c>
      <c r="T125" s="15">
        <v>603</v>
      </c>
      <c r="U125" s="15">
        <v>1400</v>
      </c>
      <c r="V125" s="15"/>
      <c r="W125" s="15"/>
      <c r="X125" s="15"/>
      <c r="Y125" s="15"/>
      <c r="Z125" s="15"/>
      <c r="AA125" s="15"/>
    </row>
    <row r="126" spans="1:27" ht="12.75">
      <c r="A126" s="40"/>
      <c r="B126" s="43">
        <v>69</v>
      </c>
      <c r="C126" s="43"/>
      <c r="D126" s="43"/>
      <c r="E126" s="44">
        <v>1126.3800228891155</v>
      </c>
      <c r="F126" s="44">
        <v>938.6500190742629</v>
      </c>
      <c r="G126" s="44">
        <v>1314.110026703968</v>
      </c>
      <c r="H126" s="34"/>
      <c r="I126" s="15"/>
      <c r="J126" s="56">
        <v>20.53</v>
      </c>
      <c r="K126" s="55">
        <v>207.75</v>
      </c>
      <c r="L126" s="55">
        <v>190.93</v>
      </c>
      <c r="M126" s="55">
        <v>262.38</v>
      </c>
      <c r="N126" s="15"/>
      <c r="O126" s="15"/>
      <c r="P126" s="15">
        <v>113.5</v>
      </c>
      <c r="Q126" s="15"/>
      <c r="R126" s="15"/>
      <c r="S126" s="15">
        <v>700</v>
      </c>
      <c r="T126" s="15">
        <v>597</v>
      </c>
      <c r="U126" s="15">
        <v>1340</v>
      </c>
      <c r="V126" s="15"/>
      <c r="W126" s="15"/>
      <c r="X126" s="15"/>
      <c r="Y126" s="15"/>
      <c r="Z126" s="15"/>
      <c r="AA126" s="15"/>
    </row>
    <row r="127" spans="1:27" ht="12.75">
      <c r="A127" s="40"/>
      <c r="B127" s="43">
        <v>69.06</v>
      </c>
      <c r="C127" s="43"/>
      <c r="D127" s="43"/>
      <c r="E127" s="44">
        <v>986.0200074794299</v>
      </c>
      <c r="F127" s="44">
        <v>821.6833395661915</v>
      </c>
      <c r="G127" s="44">
        <v>1150.3566753926682</v>
      </c>
      <c r="H127" s="34"/>
      <c r="I127" s="15"/>
      <c r="J127" s="56">
        <v>20.75</v>
      </c>
      <c r="K127" s="55">
        <v>205.48</v>
      </c>
      <c r="L127" s="55">
        <v>188.91</v>
      </c>
      <c r="M127" s="55">
        <v>259.17</v>
      </c>
      <c r="N127" s="15"/>
      <c r="O127" s="15"/>
      <c r="P127" s="15">
        <v>117</v>
      </c>
      <c r="Q127" s="15"/>
      <c r="R127" s="15"/>
      <c r="S127" s="15">
        <v>695</v>
      </c>
      <c r="T127" s="15">
        <v>590</v>
      </c>
      <c r="U127" s="15">
        <v>1380</v>
      </c>
      <c r="V127" s="15"/>
      <c r="W127" s="15"/>
      <c r="X127" s="15"/>
      <c r="Y127" s="15"/>
      <c r="Z127" s="15"/>
      <c r="AA127" s="15"/>
    </row>
    <row r="128" spans="1:27" ht="12.75">
      <c r="A128" s="40"/>
      <c r="B128" s="43">
        <v>69.2</v>
      </c>
      <c r="C128" s="43"/>
      <c r="D128" s="43"/>
      <c r="E128" s="44">
        <v>364.7759795570697</v>
      </c>
      <c r="F128" s="44">
        <v>303.97998296422475</v>
      </c>
      <c r="G128" s="44">
        <v>425.5719761499147</v>
      </c>
      <c r="H128" s="15"/>
      <c r="I128" s="15"/>
      <c r="J128" s="56">
        <v>20.75</v>
      </c>
      <c r="K128" s="55">
        <v>300.97</v>
      </c>
      <c r="L128" s="55">
        <v>276.46</v>
      </c>
      <c r="M128" s="55">
        <v>428.21</v>
      </c>
      <c r="N128" s="15"/>
      <c r="O128" s="15"/>
      <c r="P128" s="15">
        <v>123</v>
      </c>
      <c r="Q128" s="15"/>
      <c r="R128" s="15"/>
      <c r="S128" s="15">
        <v>630</v>
      </c>
      <c r="T128" s="15">
        <v>530</v>
      </c>
      <c r="U128" s="15">
        <v>1220</v>
      </c>
      <c r="V128" s="15"/>
      <c r="W128" s="15"/>
      <c r="X128" s="15"/>
      <c r="Y128" s="15"/>
      <c r="Z128" s="15"/>
      <c r="AA128" s="15"/>
    </row>
    <row r="129" spans="1:27" ht="12.75">
      <c r="A129" s="40"/>
      <c r="B129" s="43">
        <v>69.33</v>
      </c>
      <c r="C129" s="43"/>
      <c r="D129" s="43"/>
      <c r="E129" s="44">
        <v>114.57817527403637</v>
      </c>
      <c r="F129" s="44">
        <v>95.48181272836364</v>
      </c>
      <c r="G129" s="44">
        <v>133.6745378197091</v>
      </c>
      <c r="H129" s="15"/>
      <c r="I129" s="15"/>
      <c r="J129" s="56">
        <v>20.83</v>
      </c>
      <c r="K129" s="55">
        <v>202</v>
      </c>
      <c r="L129" s="55">
        <v>186.04</v>
      </c>
      <c r="M129" s="55">
        <v>253.75</v>
      </c>
      <c r="N129" s="15"/>
      <c r="O129" s="15"/>
      <c r="P129" s="15">
        <v>126</v>
      </c>
      <c r="Q129" s="15"/>
      <c r="R129" s="15"/>
      <c r="S129" s="15">
        <v>630</v>
      </c>
      <c r="T129" s="15">
        <v>530</v>
      </c>
      <c r="U129" s="15">
        <v>1250</v>
      </c>
      <c r="V129" s="15"/>
      <c r="W129" s="15"/>
      <c r="X129" s="15"/>
      <c r="Y129" s="15"/>
      <c r="Z129" s="15"/>
      <c r="AA129" s="15"/>
    </row>
    <row r="130" spans="1:27" ht="12.75">
      <c r="A130" s="40"/>
      <c r="B130" s="43">
        <v>69.49</v>
      </c>
      <c r="C130" s="43"/>
      <c r="D130" s="43"/>
      <c r="E130" s="44">
        <v>377.6775274834539</v>
      </c>
      <c r="F130" s="44">
        <v>314.73127290287823</v>
      </c>
      <c r="G130" s="44">
        <v>440.62378206402957</v>
      </c>
      <c r="H130" s="15"/>
      <c r="I130" s="15"/>
      <c r="J130" s="56">
        <v>20.84</v>
      </c>
      <c r="K130" s="55">
        <v>277.54</v>
      </c>
      <c r="L130" s="55">
        <v>254.67</v>
      </c>
      <c r="M130" s="55">
        <v>393.48</v>
      </c>
      <c r="N130" s="15"/>
      <c r="O130" s="15"/>
      <c r="P130" s="15">
        <v>129</v>
      </c>
      <c r="Q130" s="15"/>
      <c r="R130" s="15"/>
      <c r="S130" s="15">
        <v>550</v>
      </c>
      <c r="T130" s="15">
        <v>450</v>
      </c>
      <c r="U130" s="15">
        <v>1130</v>
      </c>
      <c r="V130" s="15"/>
      <c r="W130" s="15"/>
      <c r="X130" s="15"/>
      <c r="Y130" s="15"/>
      <c r="Z130" s="15"/>
      <c r="AA130" s="15"/>
    </row>
    <row r="131" spans="1:27" ht="12.75">
      <c r="A131" s="40"/>
      <c r="B131" s="43">
        <v>70.35</v>
      </c>
      <c r="C131" s="43"/>
      <c r="D131" s="43"/>
      <c r="E131" s="44">
        <v>762.6246363336422</v>
      </c>
      <c r="F131" s="44">
        <v>635.5205302780352</v>
      </c>
      <c r="G131" s="44">
        <v>889.7287423892493</v>
      </c>
      <c r="H131" s="15"/>
      <c r="I131" s="15"/>
      <c r="J131" s="56">
        <v>20.91</v>
      </c>
      <c r="K131" s="55">
        <v>239.7</v>
      </c>
      <c r="L131" s="55">
        <v>220.46</v>
      </c>
      <c r="M131" s="55">
        <v>304.63</v>
      </c>
      <c r="N131" s="15"/>
      <c r="O131" s="15"/>
      <c r="P131" s="15">
        <v>131</v>
      </c>
      <c r="Q131" s="15"/>
      <c r="R131" s="15"/>
      <c r="S131" s="15">
        <v>620</v>
      </c>
      <c r="T131" s="15">
        <v>590</v>
      </c>
      <c r="U131" s="15">
        <v>1270</v>
      </c>
      <c r="V131" s="15"/>
      <c r="W131" s="15"/>
      <c r="X131" s="15"/>
      <c r="Y131" s="15"/>
      <c r="Z131" s="15"/>
      <c r="AA131" s="15"/>
    </row>
    <row r="132" spans="1:27" ht="12.75">
      <c r="A132" s="40"/>
      <c r="B132" s="43">
        <v>70.45</v>
      </c>
      <c r="C132" s="43"/>
      <c r="D132" s="43"/>
      <c r="E132" s="44">
        <v>867.742579682792</v>
      </c>
      <c r="F132" s="44">
        <v>723.1188164023266</v>
      </c>
      <c r="G132" s="44">
        <v>1012.3663429632574</v>
      </c>
      <c r="H132" s="15"/>
      <c r="I132" s="15"/>
      <c r="J132" s="56">
        <v>21.09</v>
      </c>
      <c r="K132" s="55">
        <v>261.05</v>
      </c>
      <c r="L132" s="55">
        <v>239.59</v>
      </c>
      <c r="M132" s="55">
        <v>334.96</v>
      </c>
      <c r="N132" s="15"/>
      <c r="O132" s="15"/>
      <c r="P132" s="15">
        <v>135</v>
      </c>
      <c r="Q132" s="15"/>
      <c r="R132" s="15"/>
      <c r="S132" s="15">
        <v>650</v>
      </c>
      <c r="T132" s="15">
        <v>500</v>
      </c>
      <c r="U132" s="15">
        <v>1300</v>
      </c>
      <c r="V132" s="15"/>
      <c r="W132" s="15"/>
      <c r="X132" s="15"/>
      <c r="Y132" s="15"/>
      <c r="Z132" s="15"/>
      <c r="AA132" s="15"/>
    </row>
    <row r="133" spans="1:27" ht="12.75">
      <c r="A133" s="40"/>
      <c r="B133" s="43">
        <v>70.6</v>
      </c>
      <c r="C133" s="43"/>
      <c r="D133" s="43"/>
      <c r="E133" s="44">
        <v>883.038686844033</v>
      </c>
      <c r="F133" s="44">
        <v>735.8655723700275</v>
      </c>
      <c r="G133" s="44">
        <v>1030.2118013180384</v>
      </c>
      <c r="H133" s="15"/>
      <c r="I133" s="15"/>
      <c r="J133" s="56">
        <v>21.5</v>
      </c>
      <c r="K133" s="55">
        <v>305.2</v>
      </c>
      <c r="L133" s="55">
        <v>280.19</v>
      </c>
      <c r="M133" s="55">
        <v>435.25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12.75">
      <c r="A134" s="22" t="s">
        <v>83</v>
      </c>
      <c r="B134" s="32">
        <v>283</v>
      </c>
      <c r="C134" s="32"/>
      <c r="D134" s="32"/>
      <c r="E134" s="34">
        <v>300</v>
      </c>
      <c r="F134" s="34">
        <v>300</v>
      </c>
      <c r="G134" s="34">
        <v>3300</v>
      </c>
      <c r="H134" s="15"/>
      <c r="I134" s="15"/>
      <c r="J134" s="56">
        <v>22.23</v>
      </c>
      <c r="K134" s="55">
        <v>250.34</v>
      </c>
      <c r="L134" s="55">
        <v>229.53</v>
      </c>
      <c r="M134" s="55">
        <v>353.05</v>
      </c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2:21" ht="12.75">
      <c r="B135" s="32">
        <v>270</v>
      </c>
      <c r="C135" s="32"/>
      <c r="D135" s="32"/>
      <c r="E135" s="34">
        <v>300</v>
      </c>
      <c r="F135" s="34">
        <v>300</v>
      </c>
      <c r="G135" s="34">
        <v>2100</v>
      </c>
      <c r="H135" s="15"/>
      <c r="J135" s="56">
        <v>23.29</v>
      </c>
      <c r="K135" s="55">
        <v>210.62</v>
      </c>
      <c r="L135" s="55">
        <v>193.41</v>
      </c>
      <c r="M135" s="55">
        <v>266.58</v>
      </c>
      <c r="O135" s="15"/>
      <c r="P135" s="15"/>
      <c r="Q135" s="15"/>
      <c r="R135" s="15"/>
      <c r="S135" s="15"/>
      <c r="T135" s="15"/>
      <c r="U135" s="15"/>
    </row>
    <row r="136" spans="1:21" ht="12.75">
      <c r="A136" s="22" t="s">
        <v>84</v>
      </c>
      <c r="B136" s="32">
        <v>52</v>
      </c>
      <c r="C136" s="32">
        <v>53</v>
      </c>
      <c r="D136" s="32">
        <v>50</v>
      </c>
      <c r="E136" s="34">
        <v>2700</v>
      </c>
      <c r="F136" s="34">
        <v>2100</v>
      </c>
      <c r="G136" s="34">
        <v>3300</v>
      </c>
      <c r="J136" s="56">
        <v>23.46</v>
      </c>
      <c r="K136" s="55">
        <v>242.6</v>
      </c>
      <c r="L136" s="55">
        <v>221.71</v>
      </c>
      <c r="M136" s="55">
        <v>343.84</v>
      </c>
      <c r="O136" s="15"/>
      <c r="P136" s="15"/>
      <c r="Q136" s="15"/>
      <c r="R136" s="15"/>
      <c r="S136" s="15"/>
      <c r="T136" s="15"/>
      <c r="U136" s="15"/>
    </row>
    <row r="137" spans="1:13" ht="12.75">
      <c r="A137" s="22" t="s">
        <v>103</v>
      </c>
      <c r="B137" s="13">
        <v>68.05</v>
      </c>
      <c r="C137" s="13">
        <v>70.6</v>
      </c>
      <c r="D137" s="13">
        <v>65.5</v>
      </c>
      <c r="E137" s="13">
        <v>1480</v>
      </c>
      <c r="F137" s="13">
        <v>1110</v>
      </c>
      <c r="G137" s="15">
        <v>1850</v>
      </c>
      <c r="H137" s="49"/>
      <c r="J137" s="56">
        <v>23.83</v>
      </c>
      <c r="K137" s="55">
        <v>256.79</v>
      </c>
      <c r="L137" s="55">
        <v>236.11</v>
      </c>
      <c r="M137" s="55">
        <v>327.89</v>
      </c>
    </row>
    <row r="138" spans="1:13" ht="12.75">
      <c r="A138" s="22"/>
      <c r="B138" s="13">
        <v>172.55</v>
      </c>
      <c r="C138" s="13">
        <v>199.6</v>
      </c>
      <c r="D138" s="13">
        <v>145.5</v>
      </c>
      <c r="E138" s="13">
        <v>2225</v>
      </c>
      <c r="F138" s="13">
        <v>1675</v>
      </c>
      <c r="G138" s="15">
        <v>2775</v>
      </c>
      <c r="H138" s="49"/>
      <c r="J138" s="56">
        <v>23.88</v>
      </c>
      <c r="K138" s="55">
        <v>241.89</v>
      </c>
      <c r="L138" s="55">
        <v>221.62</v>
      </c>
      <c r="M138" s="55">
        <v>340.96</v>
      </c>
    </row>
    <row r="139" spans="1:13" ht="12.75">
      <c r="A139" s="22"/>
      <c r="B139" s="13">
        <v>222.25</v>
      </c>
      <c r="C139" s="13">
        <v>228</v>
      </c>
      <c r="D139" s="13">
        <v>216.5</v>
      </c>
      <c r="E139" s="13">
        <v>1170</v>
      </c>
      <c r="F139" s="13">
        <v>880</v>
      </c>
      <c r="G139" s="29">
        <v>1460</v>
      </c>
      <c r="H139" s="49"/>
      <c r="J139" s="56">
        <v>23.88</v>
      </c>
      <c r="K139" s="55">
        <v>287.04</v>
      </c>
      <c r="L139" s="55">
        <v>262.91</v>
      </c>
      <c r="M139" s="55">
        <v>409.67</v>
      </c>
    </row>
    <row r="140" spans="1:13" ht="12.75">
      <c r="A140" s="22"/>
      <c r="B140" s="13">
        <v>236.5</v>
      </c>
      <c r="C140" s="13">
        <v>245</v>
      </c>
      <c r="D140" s="13">
        <v>228</v>
      </c>
      <c r="E140" s="13">
        <v>1210</v>
      </c>
      <c r="F140" s="13">
        <v>910</v>
      </c>
      <c r="G140" s="29">
        <v>1510</v>
      </c>
      <c r="H140" s="49"/>
      <c r="J140" s="56">
        <v>23.89</v>
      </c>
      <c r="K140" s="55">
        <v>270.59</v>
      </c>
      <c r="L140" s="55">
        <v>249.95</v>
      </c>
      <c r="M140" s="55">
        <v>343.34</v>
      </c>
    </row>
    <row r="141" spans="1:13" ht="12.75">
      <c r="A141" s="22"/>
      <c r="B141" s="13">
        <v>285.1</v>
      </c>
      <c r="C141" s="13">
        <v>294.6</v>
      </c>
      <c r="D141" s="13">
        <v>275.6</v>
      </c>
      <c r="E141" s="13">
        <v>715</v>
      </c>
      <c r="F141" s="13">
        <v>540</v>
      </c>
      <c r="G141" s="29">
        <v>890</v>
      </c>
      <c r="H141" s="49"/>
      <c r="J141" s="56">
        <v>24.2</v>
      </c>
      <c r="K141" s="55">
        <v>256.4</v>
      </c>
      <c r="L141" s="55">
        <v>236.91</v>
      </c>
      <c r="M141" s="55">
        <v>324.09</v>
      </c>
    </row>
    <row r="142" spans="1:13" ht="12.75">
      <c r="A142" s="22"/>
      <c r="B142" s="50"/>
      <c r="C142" s="29"/>
      <c r="D142" s="29"/>
      <c r="E142" s="34"/>
      <c r="F142" s="34"/>
      <c r="G142" s="34"/>
      <c r="H142" s="49"/>
      <c r="J142" s="56">
        <v>24.41</v>
      </c>
      <c r="K142" s="55">
        <v>246.13</v>
      </c>
      <c r="L142" s="55">
        <v>226.07</v>
      </c>
      <c r="M142" s="55">
        <v>314.13</v>
      </c>
    </row>
    <row r="143" spans="2:13" ht="12.75">
      <c r="B143" s="50"/>
      <c r="C143" s="29"/>
      <c r="D143" s="29"/>
      <c r="E143" s="34"/>
      <c r="F143" s="34"/>
      <c r="G143" s="34"/>
      <c r="H143" s="49"/>
      <c r="J143" s="56">
        <v>24.45</v>
      </c>
      <c r="K143" s="55">
        <v>222.36</v>
      </c>
      <c r="L143" s="55">
        <v>204.37</v>
      </c>
      <c r="M143" s="55">
        <v>281.76</v>
      </c>
    </row>
    <row r="144" spans="2:13" ht="12.75">
      <c r="B144" s="50"/>
      <c r="C144" s="29"/>
      <c r="D144" s="29"/>
      <c r="E144" s="34"/>
      <c r="F144" s="34"/>
      <c r="G144" s="34"/>
      <c r="H144" s="49"/>
      <c r="J144" s="56">
        <v>24.61</v>
      </c>
      <c r="K144" s="55">
        <v>248.48</v>
      </c>
      <c r="L144" s="55">
        <v>227.35</v>
      </c>
      <c r="M144" s="55">
        <v>351.87</v>
      </c>
    </row>
    <row r="145" spans="2:13" ht="12.75">
      <c r="B145" s="50"/>
      <c r="C145" s="29"/>
      <c r="D145" s="29"/>
      <c r="E145" s="34"/>
      <c r="F145" s="34"/>
      <c r="G145" s="34"/>
      <c r="H145" s="49"/>
      <c r="J145" s="56">
        <v>24.69</v>
      </c>
      <c r="K145" s="55">
        <v>392.49</v>
      </c>
      <c r="L145" s="55">
        <v>360.87</v>
      </c>
      <c r="M145" s="55">
        <v>569.97</v>
      </c>
    </row>
    <row r="146" spans="2:13" ht="12.75">
      <c r="B146" s="50"/>
      <c r="C146" s="29"/>
      <c r="D146" s="29"/>
      <c r="E146" s="34"/>
      <c r="F146" s="34"/>
      <c r="G146" s="34"/>
      <c r="H146" s="49"/>
      <c r="J146" s="56">
        <v>24.7</v>
      </c>
      <c r="K146" s="55">
        <v>465.68</v>
      </c>
      <c r="L146" s="55">
        <v>407.27</v>
      </c>
      <c r="M146" s="55">
        <v>670.52</v>
      </c>
    </row>
    <row r="147" spans="2:13" ht="12.75">
      <c r="B147" s="50"/>
      <c r="C147" s="29"/>
      <c r="D147" s="29"/>
      <c r="E147" s="34"/>
      <c r="F147" s="34"/>
      <c r="G147" s="34"/>
      <c r="H147" s="49"/>
      <c r="J147" s="56">
        <v>24.73</v>
      </c>
      <c r="K147" s="55">
        <v>748.71</v>
      </c>
      <c r="L147" s="55">
        <v>634.23</v>
      </c>
      <c r="M147" s="55">
        <v>1106.34</v>
      </c>
    </row>
    <row r="148" spans="2:13" ht="12.75">
      <c r="B148" s="50"/>
      <c r="C148" s="29"/>
      <c r="D148" s="29"/>
      <c r="E148" s="34"/>
      <c r="F148" s="34"/>
      <c r="G148" s="34"/>
      <c r="H148" s="49"/>
      <c r="J148" s="56">
        <v>24.93</v>
      </c>
      <c r="K148" s="55">
        <v>330.87</v>
      </c>
      <c r="L148" s="55">
        <v>304.97</v>
      </c>
      <c r="M148" s="55">
        <v>427.7</v>
      </c>
    </row>
    <row r="149" spans="2:13" ht="12.75">
      <c r="B149" s="50"/>
      <c r="C149" s="29"/>
      <c r="D149" s="29"/>
      <c r="E149" s="34"/>
      <c r="F149" s="34"/>
      <c r="G149" s="34"/>
      <c r="H149" s="49"/>
      <c r="J149" s="56">
        <v>24.98</v>
      </c>
      <c r="K149" s="55">
        <v>343.31</v>
      </c>
      <c r="L149" s="55">
        <v>316.99</v>
      </c>
      <c r="M149" s="55">
        <v>443.22</v>
      </c>
    </row>
    <row r="150" spans="2:13" ht="12.75">
      <c r="B150" s="50"/>
      <c r="C150" s="29"/>
      <c r="D150" s="29"/>
      <c r="E150" s="34"/>
      <c r="F150" s="34"/>
      <c r="G150" s="34"/>
      <c r="H150" s="49"/>
      <c r="J150" s="56">
        <v>25.02</v>
      </c>
      <c r="K150" s="55">
        <v>293.57</v>
      </c>
      <c r="L150" s="55">
        <v>270.31</v>
      </c>
      <c r="M150" s="55">
        <v>377.02</v>
      </c>
    </row>
    <row r="151" spans="2:13" ht="12.75">
      <c r="B151" s="50"/>
      <c r="C151" s="29"/>
      <c r="D151" s="29"/>
      <c r="E151" s="34"/>
      <c r="F151" s="34"/>
      <c r="G151" s="34"/>
      <c r="H151" s="49"/>
      <c r="J151" s="56">
        <v>25.13</v>
      </c>
      <c r="K151" s="55">
        <v>601.75</v>
      </c>
      <c r="L151" s="55">
        <v>518.36</v>
      </c>
      <c r="M151" s="55">
        <v>852.2</v>
      </c>
    </row>
    <row r="152" spans="2:13" ht="12.75">
      <c r="B152" s="50"/>
      <c r="C152" s="29"/>
      <c r="D152" s="29"/>
      <c r="E152" s="34"/>
      <c r="F152" s="34"/>
      <c r="G152" s="34"/>
      <c r="H152" s="49"/>
      <c r="J152" s="56">
        <v>25.2</v>
      </c>
      <c r="K152" s="55">
        <v>351.22</v>
      </c>
      <c r="L152" s="55">
        <v>312.07</v>
      </c>
      <c r="M152" s="55">
        <v>494.82</v>
      </c>
    </row>
    <row r="153" spans="2:13" ht="12.75">
      <c r="B153" s="50"/>
      <c r="C153" s="29"/>
      <c r="D153" s="29"/>
      <c r="E153" s="34"/>
      <c r="F153" s="34"/>
      <c r="G153" s="34"/>
      <c r="H153" s="49"/>
      <c r="J153" s="56">
        <v>25.29</v>
      </c>
      <c r="K153" s="55">
        <v>359.06</v>
      </c>
      <c r="L153" s="55">
        <v>318.46</v>
      </c>
      <c r="M153" s="55">
        <v>507.29</v>
      </c>
    </row>
    <row r="154" spans="2:13" ht="12.75">
      <c r="B154" s="51"/>
      <c r="C154" s="34"/>
      <c r="D154" s="29"/>
      <c r="E154" s="34"/>
      <c r="F154" s="34"/>
      <c r="G154" s="34"/>
      <c r="H154" s="49"/>
      <c r="J154" s="56">
        <v>26.05</v>
      </c>
      <c r="K154" s="55">
        <v>419.79</v>
      </c>
      <c r="L154" s="55">
        <v>369.41</v>
      </c>
      <c r="M154" s="55">
        <v>624.45</v>
      </c>
    </row>
    <row r="155" spans="2:13" ht="12.75">
      <c r="B155" s="50"/>
      <c r="C155" s="29"/>
      <c r="D155" s="29"/>
      <c r="E155" s="34"/>
      <c r="F155" s="34"/>
      <c r="G155" s="34"/>
      <c r="H155" s="49"/>
      <c r="J155" s="56">
        <v>26.1</v>
      </c>
      <c r="K155" s="55">
        <v>418.68</v>
      </c>
      <c r="L155" s="55">
        <v>368.83</v>
      </c>
      <c r="M155" s="55">
        <v>578.4</v>
      </c>
    </row>
    <row r="156" spans="2:13" ht="12.75">
      <c r="B156" s="50"/>
      <c r="C156" s="29"/>
      <c r="D156" s="29"/>
      <c r="E156" s="34"/>
      <c r="F156" s="34"/>
      <c r="G156" s="34"/>
      <c r="H156" s="49"/>
      <c r="J156" s="56">
        <v>26.14</v>
      </c>
      <c r="K156" s="55">
        <v>385.6</v>
      </c>
      <c r="L156" s="55">
        <v>339.13</v>
      </c>
      <c r="M156" s="55">
        <v>559.75</v>
      </c>
    </row>
    <row r="157" spans="2:13" ht="12.75">
      <c r="B157" s="51"/>
      <c r="C157" s="34"/>
      <c r="D157" s="29"/>
      <c r="E157" s="34"/>
      <c r="F157" s="34"/>
      <c r="G157" s="34"/>
      <c r="H157" s="49"/>
      <c r="J157" s="56">
        <v>26.63</v>
      </c>
      <c r="K157" s="55">
        <v>367.22</v>
      </c>
      <c r="L157" s="55">
        <v>324.38</v>
      </c>
      <c r="M157" s="55">
        <v>509.93</v>
      </c>
    </row>
    <row r="158" spans="2:13" ht="12.75">
      <c r="B158" s="50"/>
      <c r="C158" s="29"/>
      <c r="D158" s="29"/>
      <c r="E158" s="34"/>
      <c r="F158" s="34"/>
      <c r="G158" s="34"/>
      <c r="H158" s="49"/>
      <c r="J158" s="56">
        <v>27.09</v>
      </c>
      <c r="K158" s="55">
        <v>582.07</v>
      </c>
      <c r="L158" s="55">
        <v>499.48</v>
      </c>
      <c r="M158" s="55">
        <v>846.54</v>
      </c>
    </row>
    <row r="159" spans="2:13" ht="12.75">
      <c r="B159" s="50"/>
      <c r="C159" s="29"/>
      <c r="D159" s="29"/>
      <c r="E159" s="34"/>
      <c r="F159" s="34"/>
      <c r="G159" s="34"/>
      <c r="H159" s="49"/>
      <c r="J159" s="56">
        <v>27.44</v>
      </c>
      <c r="K159" s="55">
        <v>535.1</v>
      </c>
      <c r="L159" s="55">
        <v>462.35</v>
      </c>
      <c r="M159" s="55">
        <v>772.19</v>
      </c>
    </row>
    <row r="160" spans="2:13" ht="12.75">
      <c r="B160" s="50"/>
      <c r="C160" s="29"/>
      <c r="D160" s="29"/>
      <c r="E160" s="34"/>
      <c r="F160" s="34"/>
      <c r="G160" s="34"/>
      <c r="H160" s="49"/>
      <c r="J160" s="56">
        <v>28.56</v>
      </c>
      <c r="K160" s="55">
        <v>434.29</v>
      </c>
      <c r="L160" s="55">
        <v>380.51</v>
      </c>
      <c r="M160" s="55">
        <v>618.89</v>
      </c>
    </row>
    <row r="161" spans="2:13" ht="12.75">
      <c r="B161" s="50"/>
      <c r="C161" s="29"/>
      <c r="D161" s="29"/>
      <c r="E161" s="34"/>
      <c r="F161" s="34"/>
      <c r="G161" s="34"/>
      <c r="H161" s="49"/>
      <c r="J161" s="56">
        <v>28.72</v>
      </c>
      <c r="K161" s="55">
        <v>383.27</v>
      </c>
      <c r="L161" s="55">
        <v>335.74</v>
      </c>
      <c r="M161" s="55">
        <v>544.47</v>
      </c>
    </row>
    <row r="162" spans="2:13" ht="12.75">
      <c r="B162" s="50"/>
      <c r="C162" s="29"/>
      <c r="D162" s="29"/>
      <c r="E162" s="34"/>
      <c r="F162" s="34"/>
      <c r="G162" s="34"/>
      <c r="H162" s="49"/>
      <c r="J162" s="56">
        <v>28.94</v>
      </c>
      <c r="K162" s="55">
        <v>503.58</v>
      </c>
      <c r="L162" s="55">
        <v>438.07</v>
      </c>
      <c r="M162" s="55">
        <v>740.35</v>
      </c>
    </row>
    <row r="163" spans="2:13" ht="12.75">
      <c r="B163" s="50"/>
      <c r="C163" s="29"/>
      <c r="D163" s="29"/>
      <c r="E163" s="34"/>
      <c r="F163" s="34"/>
      <c r="G163" s="34"/>
      <c r="H163" s="49"/>
      <c r="J163" s="56">
        <v>29.54</v>
      </c>
      <c r="K163" s="55">
        <v>320.9</v>
      </c>
      <c r="L163" s="55">
        <v>283.82</v>
      </c>
      <c r="M163" s="55">
        <v>451.17</v>
      </c>
    </row>
    <row r="164" spans="2:13" ht="12.75">
      <c r="B164" s="50"/>
      <c r="C164" s="29"/>
      <c r="D164" s="29"/>
      <c r="E164" s="34"/>
      <c r="F164" s="34"/>
      <c r="G164" s="34"/>
      <c r="H164" s="49"/>
      <c r="J164" s="56">
        <v>30.03</v>
      </c>
      <c r="K164" s="55">
        <v>457.33</v>
      </c>
      <c r="L164" s="55">
        <v>400.77</v>
      </c>
      <c r="M164" s="55">
        <v>713.74</v>
      </c>
    </row>
    <row r="165" spans="2:13" ht="12.75">
      <c r="B165" s="50"/>
      <c r="C165" s="29"/>
      <c r="D165" s="29"/>
      <c r="E165" s="34"/>
      <c r="F165" s="34"/>
      <c r="G165" s="34"/>
      <c r="H165" s="49"/>
      <c r="J165" s="56">
        <v>30.06</v>
      </c>
      <c r="K165" s="55">
        <v>367.12</v>
      </c>
      <c r="L165" s="55">
        <v>325.44</v>
      </c>
      <c r="M165" s="55">
        <v>529.46</v>
      </c>
    </row>
    <row r="166" spans="2:13" ht="12.75">
      <c r="B166" s="50"/>
      <c r="C166" s="29"/>
      <c r="D166" s="29"/>
      <c r="E166" s="34"/>
      <c r="F166" s="34"/>
      <c r="G166" s="34"/>
      <c r="J166" s="56">
        <v>30.17</v>
      </c>
      <c r="K166" s="55">
        <v>528.84</v>
      </c>
      <c r="L166" s="55">
        <v>461.7</v>
      </c>
      <c r="M166" s="55">
        <v>751.81</v>
      </c>
    </row>
    <row r="167" spans="2:13" ht="12.75">
      <c r="B167" s="29"/>
      <c r="C167" s="29"/>
      <c r="D167" s="29"/>
      <c r="E167" s="29"/>
      <c r="F167" s="29"/>
      <c r="G167" s="29"/>
      <c r="J167" s="56">
        <v>30.18</v>
      </c>
      <c r="K167" s="55">
        <v>569.97</v>
      </c>
      <c r="L167" s="55">
        <v>495.82</v>
      </c>
      <c r="M167" s="55">
        <v>826.43</v>
      </c>
    </row>
    <row r="168" spans="1:13" ht="12.75">
      <c r="A168" s="39"/>
      <c r="B168" s="41"/>
      <c r="C168" s="41"/>
      <c r="D168" s="41"/>
      <c r="E168" s="42"/>
      <c r="F168" s="42"/>
      <c r="G168" s="42"/>
      <c r="J168" s="56">
        <v>30.33</v>
      </c>
      <c r="K168" s="55">
        <v>462.73</v>
      </c>
      <c r="L168" s="55">
        <v>401.02</v>
      </c>
      <c r="M168" s="55">
        <v>665.19</v>
      </c>
    </row>
    <row r="169" spans="1:13" ht="12.75">
      <c r="A169" s="40"/>
      <c r="B169" s="41"/>
      <c r="C169" s="41"/>
      <c r="D169" s="41"/>
      <c r="E169" s="42"/>
      <c r="F169" s="42"/>
      <c r="G169" s="42"/>
      <c r="J169" s="56">
        <v>30.61</v>
      </c>
      <c r="K169" s="55">
        <v>542.93</v>
      </c>
      <c r="L169" s="55">
        <v>473.58</v>
      </c>
      <c r="M169" s="55">
        <v>786.94</v>
      </c>
    </row>
    <row r="170" spans="1:13" ht="12.75">
      <c r="A170" s="40"/>
      <c r="B170" s="41"/>
      <c r="C170" s="41"/>
      <c r="D170" s="41"/>
      <c r="E170" s="42"/>
      <c r="F170" s="42"/>
      <c r="G170" s="42"/>
      <c r="J170" s="56">
        <v>32.15</v>
      </c>
      <c r="K170" s="55">
        <v>1157.98</v>
      </c>
      <c r="L170" s="55">
        <v>961.87</v>
      </c>
      <c r="M170" s="55">
        <v>1678.12</v>
      </c>
    </row>
    <row r="171" spans="1:13" ht="12.75">
      <c r="A171" s="40"/>
      <c r="B171" s="41"/>
      <c r="C171" s="41"/>
      <c r="D171" s="41"/>
      <c r="E171" s="42"/>
      <c r="F171" s="42"/>
      <c r="G171" s="42"/>
      <c r="J171" s="56">
        <v>32.94</v>
      </c>
      <c r="K171" s="55">
        <v>863.89</v>
      </c>
      <c r="L171" s="55">
        <v>729.37</v>
      </c>
      <c r="M171" s="55">
        <v>1253.32</v>
      </c>
    </row>
    <row r="172" spans="1:13" ht="12.75">
      <c r="A172" s="40"/>
      <c r="B172" s="41"/>
      <c r="C172" s="41"/>
      <c r="D172" s="41"/>
      <c r="E172" s="42"/>
      <c r="F172" s="42"/>
      <c r="G172" s="42"/>
      <c r="J172" s="56">
        <v>32.95</v>
      </c>
      <c r="K172" s="55">
        <v>1325.8</v>
      </c>
      <c r="L172" s="55">
        <v>1068.44</v>
      </c>
      <c r="M172" s="55">
        <v>1991.63</v>
      </c>
    </row>
    <row r="173" spans="1:13" ht="12.75">
      <c r="A173" s="40"/>
      <c r="B173" s="41"/>
      <c r="C173" s="41"/>
      <c r="D173" s="41"/>
      <c r="E173" s="42"/>
      <c r="F173" s="42"/>
      <c r="G173" s="42"/>
      <c r="J173" s="56">
        <v>32.95</v>
      </c>
      <c r="K173" s="55">
        <v>831.89</v>
      </c>
      <c r="L173" s="55">
        <v>698.02</v>
      </c>
      <c r="M173" s="55">
        <v>1189.48</v>
      </c>
    </row>
    <row r="174" spans="1:13" ht="12.75">
      <c r="A174" s="40"/>
      <c r="B174" s="41"/>
      <c r="C174" s="41"/>
      <c r="D174" s="41"/>
      <c r="E174" s="42"/>
      <c r="F174" s="42"/>
      <c r="G174" s="42"/>
      <c r="J174" s="56">
        <v>32.97</v>
      </c>
      <c r="K174" s="55">
        <v>809.26</v>
      </c>
      <c r="L174" s="55">
        <v>681.49</v>
      </c>
      <c r="M174" s="55">
        <v>1152.44</v>
      </c>
    </row>
    <row r="175" spans="1:13" ht="12.75">
      <c r="A175" s="40"/>
      <c r="B175" s="41"/>
      <c r="C175" s="41"/>
      <c r="D175" s="41"/>
      <c r="E175" s="42"/>
      <c r="F175" s="42"/>
      <c r="G175" s="42"/>
      <c r="J175" s="56">
        <v>33.11</v>
      </c>
      <c r="K175" s="55">
        <v>1231.87</v>
      </c>
      <c r="L175" s="55">
        <v>1018.82</v>
      </c>
      <c r="M175" s="55">
        <v>1794.81</v>
      </c>
    </row>
    <row r="176" spans="1:13" ht="12.75">
      <c r="A176" s="40"/>
      <c r="B176" s="41"/>
      <c r="C176" s="41"/>
      <c r="D176" s="41"/>
      <c r="E176" s="42"/>
      <c r="F176" s="42"/>
      <c r="G176" s="42"/>
      <c r="J176" s="56">
        <v>34.11</v>
      </c>
      <c r="K176" s="55">
        <v>1092.71</v>
      </c>
      <c r="L176" s="55">
        <v>917.43</v>
      </c>
      <c r="M176" s="55">
        <v>1568.41</v>
      </c>
    </row>
    <row r="177" spans="1:13" ht="12.75">
      <c r="A177" s="40"/>
      <c r="B177" s="41"/>
      <c r="C177" s="41"/>
      <c r="D177" s="41"/>
      <c r="E177" s="42"/>
      <c r="F177" s="42"/>
      <c r="G177" s="42"/>
      <c r="J177" s="56">
        <v>34.37</v>
      </c>
      <c r="K177" s="55">
        <v>901.3</v>
      </c>
      <c r="L177" s="55">
        <v>769.41</v>
      </c>
      <c r="M177" s="55">
        <v>1268.17</v>
      </c>
    </row>
    <row r="178" spans="1:13" ht="12.75">
      <c r="A178" s="40"/>
      <c r="B178" s="41"/>
      <c r="C178" s="41"/>
      <c r="D178" s="41"/>
      <c r="E178" s="42"/>
      <c r="F178" s="42"/>
      <c r="G178" s="42"/>
      <c r="J178" s="56">
        <v>34.81</v>
      </c>
      <c r="K178" s="55">
        <v>901.65</v>
      </c>
      <c r="L178" s="55">
        <v>768.71</v>
      </c>
      <c r="M178" s="55">
        <v>1270.45</v>
      </c>
    </row>
    <row r="179" spans="1:13" ht="12.75">
      <c r="A179" s="40"/>
      <c r="B179" s="41"/>
      <c r="C179" s="41"/>
      <c r="D179" s="41"/>
      <c r="E179" s="42"/>
      <c r="F179" s="42"/>
      <c r="G179" s="42"/>
      <c r="J179" s="56">
        <v>35.19</v>
      </c>
      <c r="K179" s="55">
        <v>709.49</v>
      </c>
      <c r="L179" s="55">
        <v>617.37</v>
      </c>
      <c r="M179" s="55">
        <v>976.66</v>
      </c>
    </row>
    <row r="180" spans="1:13" ht="12.75">
      <c r="A180" s="40"/>
      <c r="B180" s="41"/>
      <c r="C180" s="41"/>
      <c r="D180" s="41"/>
      <c r="E180" s="42"/>
      <c r="F180" s="42"/>
      <c r="G180" s="42"/>
      <c r="J180" s="56">
        <v>35.52</v>
      </c>
      <c r="K180" s="55">
        <v>785.73</v>
      </c>
      <c r="L180" s="55">
        <v>672.62</v>
      </c>
      <c r="M180" s="55">
        <v>1101.23</v>
      </c>
    </row>
    <row r="181" spans="1:13" ht="12.75">
      <c r="A181" s="40"/>
      <c r="B181" s="41"/>
      <c r="C181" s="41"/>
      <c r="D181" s="41"/>
      <c r="E181" s="42"/>
      <c r="F181" s="42"/>
      <c r="G181" s="42"/>
      <c r="J181" s="56">
        <v>37.01</v>
      </c>
      <c r="K181" s="55">
        <v>1320.5</v>
      </c>
      <c r="L181" s="55">
        <v>1084.45</v>
      </c>
      <c r="M181" s="55">
        <v>1940.64</v>
      </c>
    </row>
    <row r="182" spans="1:13" ht="12.75">
      <c r="A182" s="40"/>
      <c r="B182" s="41"/>
      <c r="C182" s="41"/>
      <c r="D182" s="41"/>
      <c r="E182" s="42"/>
      <c r="F182" s="42"/>
      <c r="G182" s="42"/>
      <c r="J182" s="56">
        <v>37.78</v>
      </c>
      <c r="K182" s="55">
        <v>968.16</v>
      </c>
      <c r="L182" s="55">
        <v>825.25</v>
      </c>
      <c r="M182" s="55">
        <v>1365.13</v>
      </c>
    </row>
    <row r="183" spans="1:13" ht="12.75">
      <c r="A183" s="40"/>
      <c r="B183" s="41"/>
      <c r="C183" s="41"/>
      <c r="D183" s="41"/>
      <c r="E183" s="42"/>
      <c r="F183" s="42"/>
      <c r="G183" s="42"/>
      <c r="J183" s="56">
        <v>37.96</v>
      </c>
      <c r="K183" s="55">
        <v>767.69</v>
      </c>
      <c r="L183" s="55">
        <v>658.05</v>
      </c>
      <c r="M183" s="55">
        <v>1074.27</v>
      </c>
    </row>
    <row r="184" spans="1:13" ht="12.75">
      <c r="A184" s="40"/>
      <c r="B184" s="41"/>
      <c r="C184" s="41"/>
      <c r="D184" s="41"/>
      <c r="E184" s="42"/>
      <c r="F184" s="42"/>
      <c r="G184" s="42"/>
      <c r="J184" s="56">
        <v>39.66</v>
      </c>
      <c r="K184" s="55">
        <v>996.05</v>
      </c>
      <c r="L184" s="55">
        <v>844.77</v>
      </c>
      <c r="M184" s="55">
        <v>1412.58</v>
      </c>
    </row>
    <row r="185" spans="1:13" ht="12.75">
      <c r="A185" s="40"/>
      <c r="B185" s="41"/>
      <c r="C185" s="41"/>
      <c r="D185" s="41"/>
      <c r="E185" s="42"/>
      <c r="F185" s="42"/>
      <c r="G185" s="42"/>
      <c r="J185" s="56">
        <v>39.93</v>
      </c>
      <c r="K185" s="55">
        <v>1479.91</v>
      </c>
      <c r="L185" s="55">
        <v>1202.25</v>
      </c>
      <c r="M185" s="55">
        <v>2214.62</v>
      </c>
    </row>
    <row r="186" spans="1:13" ht="12.75">
      <c r="A186" s="40"/>
      <c r="B186" s="41"/>
      <c r="C186" s="41"/>
      <c r="D186" s="41"/>
      <c r="E186" s="42"/>
      <c r="F186" s="42"/>
      <c r="G186" s="42"/>
      <c r="J186" s="56">
        <v>41.07</v>
      </c>
      <c r="K186" s="55">
        <v>1041.03</v>
      </c>
      <c r="L186" s="55">
        <v>872.96</v>
      </c>
      <c r="M186" s="55">
        <v>1495.64</v>
      </c>
    </row>
    <row r="187" spans="1:13" ht="12.75">
      <c r="A187" s="40"/>
      <c r="B187" s="41"/>
      <c r="C187" s="41"/>
      <c r="D187" s="41"/>
      <c r="E187" s="42"/>
      <c r="F187" s="42"/>
      <c r="G187" s="42"/>
      <c r="J187" s="56">
        <v>44.03</v>
      </c>
      <c r="K187" s="55">
        <v>1176.19</v>
      </c>
      <c r="L187" s="55">
        <v>986.63</v>
      </c>
      <c r="M187" s="55">
        <v>1691.08</v>
      </c>
    </row>
    <row r="188" spans="1:7" ht="12.75">
      <c r="A188" s="40"/>
      <c r="B188" s="41"/>
      <c r="C188" s="41"/>
      <c r="D188" s="41"/>
      <c r="E188" s="42"/>
      <c r="F188" s="42"/>
      <c r="G188" s="42"/>
    </row>
    <row r="189" spans="1:7" ht="12.75">
      <c r="A189" s="40"/>
      <c r="B189" s="41"/>
      <c r="C189" s="41"/>
      <c r="D189" s="41"/>
      <c r="E189" s="42"/>
      <c r="F189" s="42"/>
      <c r="G189" s="42"/>
    </row>
    <row r="190" spans="1:7" ht="12.75">
      <c r="A190" s="40"/>
      <c r="B190" s="41"/>
      <c r="C190" s="41"/>
      <c r="D190" s="41"/>
      <c r="E190" s="42"/>
      <c r="F190" s="42"/>
      <c r="G190" s="42"/>
    </row>
    <row r="191" spans="1:7" ht="12.75">
      <c r="A191" s="40"/>
      <c r="B191" s="41"/>
      <c r="C191" s="41"/>
      <c r="D191" s="41"/>
      <c r="E191" s="42"/>
      <c r="F191" s="42"/>
      <c r="G191" s="42"/>
    </row>
    <row r="192" spans="1:7" ht="12.75">
      <c r="A192" s="40"/>
      <c r="B192" s="41"/>
      <c r="C192" s="41"/>
      <c r="D192" s="41"/>
      <c r="E192" s="42"/>
      <c r="F192" s="42"/>
      <c r="G192" s="42"/>
    </row>
    <row r="193" spans="1:7" ht="12.75">
      <c r="A193" s="40"/>
      <c r="B193" s="41"/>
      <c r="C193" s="41"/>
      <c r="D193" s="41"/>
      <c r="E193" s="42"/>
      <c r="F193" s="42"/>
      <c r="G193" s="42"/>
    </row>
    <row r="194" spans="1:7" ht="12.75">
      <c r="A194" s="40"/>
      <c r="B194" s="41"/>
      <c r="C194" s="41"/>
      <c r="D194" s="41"/>
      <c r="E194" s="42"/>
      <c r="F194" s="42"/>
      <c r="G194" s="42"/>
    </row>
    <row r="195" spans="1:7" ht="12.75">
      <c r="A195" s="40"/>
      <c r="B195" s="41"/>
      <c r="C195" s="41"/>
      <c r="D195" s="41"/>
      <c r="E195" s="42"/>
      <c r="F195" s="42"/>
      <c r="G195" s="42"/>
    </row>
    <row r="196" spans="1:7" ht="12.75">
      <c r="A196" s="40"/>
      <c r="B196" s="41"/>
      <c r="C196" s="41"/>
      <c r="D196" s="41"/>
      <c r="E196" s="42"/>
      <c r="F196" s="42"/>
      <c r="G196" s="42"/>
    </row>
    <row r="197" spans="1:7" ht="12.75">
      <c r="A197" s="40"/>
      <c r="B197" s="41"/>
      <c r="C197" s="41"/>
      <c r="D197" s="41"/>
      <c r="E197" s="42"/>
      <c r="F197" s="42"/>
      <c r="G197" s="42"/>
    </row>
    <row r="198" spans="1:7" ht="12.75">
      <c r="A198" s="40"/>
      <c r="B198" s="41"/>
      <c r="C198" s="41"/>
      <c r="D198" s="41"/>
      <c r="E198" s="42"/>
      <c r="F198" s="42"/>
      <c r="G198" s="42"/>
    </row>
    <row r="199" spans="1:7" ht="12.75">
      <c r="A199" s="40"/>
      <c r="B199" s="41"/>
      <c r="C199" s="41"/>
      <c r="D199" s="41"/>
      <c r="E199" s="42"/>
      <c r="F199" s="42"/>
      <c r="G199" s="42"/>
    </row>
    <row r="200" spans="1:7" ht="12.75">
      <c r="A200" s="40"/>
      <c r="B200" s="41"/>
      <c r="C200" s="41"/>
      <c r="D200" s="41"/>
      <c r="E200" s="42"/>
      <c r="F200" s="42"/>
      <c r="G200" s="42"/>
    </row>
    <row r="201" spans="1:7" ht="12.75">
      <c r="A201" s="40"/>
      <c r="B201" s="41"/>
      <c r="C201" s="41"/>
      <c r="D201" s="41"/>
      <c r="E201" s="42"/>
      <c r="F201" s="42"/>
      <c r="G201" s="42"/>
    </row>
    <row r="202" spans="1:7" ht="12.75">
      <c r="A202" s="40"/>
      <c r="B202" s="41"/>
      <c r="C202" s="41"/>
      <c r="D202" s="41"/>
      <c r="E202" s="42"/>
      <c r="F202" s="42"/>
      <c r="G202" s="42"/>
    </row>
    <row r="203" spans="1:7" ht="12.75">
      <c r="A203" s="40"/>
      <c r="B203" s="41"/>
      <c r="C203" s="41"/>
      <c r="D203" s="41"/>
      <c r="E203" s="42"/>
      <c r="F203" s="42"/>
      <c r="G203" s="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 </cp:lastModifiedBy>
  <cp:lastPrinted>2005-06-03T20:36:07Z</cp:lastPrinted>
  <dcterms:created xsi:type="dcterms:W3CDTF">2000-08-03T18:48:51Z</dcterms:created>
  <dcterms:modified xsi:type="dcterms:W3CDTF">2005-11-30T17:58:49Z</dcterms:modified>
  <cp:category/>
  <cp:version/>
  <cp:contentType/>
  <cp:contentStatus/>
</cp:coreProperties>
</file>